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XL2\Desktop\"/>
    </mc:Choice>
  </mc:AlternateContent>
  <xr:revisionPtr revIDLastSave="0" documentId="13_ncr:1_{CF3FF7AF-7672-4055-A8A5-312BBA23D5A3}" xr6:coauthVersionLast="47" xr6:coauthVersionMax="47" xr10:uidLastSave="{00000000-0000-0000-0000-000000000000}"/>
  <bookViews>
    <workbookView xWindow="-28920" yWindow="-120" windowWidth="29040" windowHeight="15840" firstSheet="2" activeTab="2" xr2:uid="{67E227BD-E12A-4980-A18C-DDD625F27DB9}"/>
  </bookViews>
  <sheets>
    <sheet name="Original Data" sheetId="1" state="hidden" r:id="rId1"/>
    <sheet name="Check of Data Totals" sheetId="3" state="hidden" r:id="rId2"/>
    <sheet name="Dat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5" i="3" l="1"/>
  <c r="G224" i="3"/>
  <c r="G223" i="3"/>
  <c r="G222" i="3"/>
  <c r="G221" i="3" a="1"/>
  <c r="G221" i="3"/>
  <c r="E225" i="3"/>
  <c r="E224" i="3"/>
  <c r="E223" i="3"/>
  <c r="E222" i="3"/>
  <c r="D214" i="3"/>
  <c r="D171" i="3"/>
  <c r="D125" i="3"/>
  <c r="D85" i="3"/>
  <c r="D41" i="3"/>
  <c r="E221" i="3" s="1"/>
  <c r="Q11" i="2"/>
  <c r="S11" i="2" s="1"/>
  <c r="Q12" i="2"/>
  <c r="S12" i="2" s="1"/>
  <c r="Q13" i="2"/>
  <c r="S13" i="2" s="1"/>
  <c r="Q14" i="2"/>
  <c r="S14" i="2" s="1"/>
  <c r="Q15" i="2"/>
  <c r="S15" i="2" s="1"/>
  <c r="Q16" i="2"/>
  <c r="S16" i="2" s="1"/>
  <c r="Q17" i="2"/>
  <c r="S17" i="2" s="1"/>
  <c r="Q18" i="2"/>
  <c r="S18" i="2" s="1"/>
  <c r="Q19" i="2"/>
  <c r="S19" i="2" s="1"/>
  <c r="Q20" i="2"/>
  <c r="S20" i="2" s="1"/>
  <c r="Q21" i="2"/>
  <c r="S21" i="2" s="1"/>
  <c r="Q22" i="2"/>
  <c r="S22" i="2" s="1"/>
  <c r="Q23" i="2"/>
  <c r="S23" i="2" s="1"/>
  <c r="Q24" i="2"/>
  <c r="S24" i="2" s="1"/>
  <c r="Q25" i="2"/>
  <c r="S25" i="2" s="1"/>
  <c r="Q26" i="2"/>
  <c r="S26" i="2" s="1"/>
  <c r="Q27" i="2"/>
  <c r="S27" i="2" s="1"/>
  <c r="Q28" i="2"/>
  <c r="S28" i="2" s="1"/>
  <c r="Q29" i="2"/>
  <c r="S29" i="2" s="1"/>
  <c r="Q30" i="2"/>
  <c r="S30" i="2" s="1"/>
  <c r="Q31" i="2"/>
  <c r="S31" i="2" s="1"/>
  <c r="Q32" i="2"/>
  <c r="S32" i="2" s="1"/>
  <c r="Q33" i="2"/>
  <c r="S33" i="2" s="1"/>
  <c r="Q34" i="2"/>
  <c r="S34" i="2" s="1"/>
  <c r="Q35" i="2"/>
  <c r="S35" i="2" s="1"/>
  <c r="Q36" i="2"/>
  <c r="S36" i="2" s="1"/>
  <c r="Q37" i="2"/>
  <c r="S37" i="2" s="1"/>
  <c r="Q38" i="2"/>
  <c r="S38" i="2" s="1"/>
  <c r="Q39" i="2"/>
  <c r="S39" i="2" s="1"/>
  <c r="Q40" i="2"/>
  <c r="S40" i="2" s="1"/>
  <c r="Q41" i="2"/>
  <c r="S41" i="2" s="1"/>
  <c r="Q42" i="2"/>
  <c r="S42" i="2" s="1"/>
  <c r="Q44" i="2"/>
  <c r="S44" i="2" s="1"/>
  <c r="Q45" i="2"/>
  <c r="S45" i="2" s="1"/>
  <c r="Q46" i="2"/>
  <c r="S46" i="2" s="1"/>
  <c r="Q47" i="2"/>
  <c r="S47" i="2" s="1"/>
  <c r="Q48" i="2"/>
  <c r="S48" i="2" s="1"/>
  <c r="Q49" i="2"/>
  <c r="S49" i="2" s="1"/>
  <c r="Q50" i="2"/>
  <c r="S50" i="2" s="1"/>
  <c r="Q51" i="2"/>
  <c r="S51" i="2" s="1"/>
  <c r="Q52" i="2"/>
  <c r="S52" i="2" s="1"/>
  <c r="Q53" i="2"/>
  <c r="S53" i="2" s="1"/>
  <c r="Q54" i="2"/>
  <c r="S54" i="2" s="1"/>
  <c r="Q55" i="2"/>
  <c r="S55" i="2" s="1"/>
  <c r="Q56" i="2"/>
  <c r="S56" i="2" s="1"/>
  <c r="Q57" i="2"/>
  <c r="S57" i="2" s="1"/>
  <c r="Q58" i="2"/>
  <c r="S58" i="2" s="1"/>
  <c r="Q59" i="2"/>
  <c r="S59" i="2" s="1"/>
  <c r="Q60" i="2"/>
  <c r="S60" i="2" s="1"/>
  <c r="Q61" i="2"/>
  <c r="S61" i="2" s="1"/>
  <c r="Q62" i="2"/>
  <c r="S62" i="2" s="1"/>
  <c r="Q63" i="2"/>
  <c r="S63" i="2" s="1"/>
  <c r="Q64" i="2"/>
  <c r="S64" i="2" s="1"/>
  <c r="Q65" i="2"/>
  <c r="S65" i="2" s="1"/>
  <c r="Q68" i="2"/>
  <c r="S68" i="2" s="1"/>
  <c r="Q69" i="2"/>
  <c r="S69" i="2" s="1"/>
  <c r="Q10" i="2"/>
  <c r="S10" i="2" s="1"/>
  <c r="AX86" i="1"/>
  <c r="AX83" i="1"/>
  <c r="AC89" i="1"/>
  <c r="BD68" i="1"/>
  <c r="BD69" i="1"/>
  <c r="BD70" i="1"/>
  <c r="BD71" i="1"/>
  <c r="BD72" i="1"/>
  <c r="BD73" i="1"/>
  <c r="BD74" i="1"/>
  <c r="BD75" i="1"/>
  <c r="BD76" i="1"/>
  <c r="BD77" i="1"/>
  <c r="BD78" i="1"/>
  <c r="BD67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5" i="1"/>
  <c r="AI6" i="1"/>
  <c r="AI82" i="1" s="1"/>
  <c r="AI7" i="1"/>
  <c r="AI83" i="1" s="1"/>
  <c r="AI8" i="1"/>
  <c r="AI84" i="1" s="1"/>
  <c r="AI9" i="1"/>
  <c r="AI85" i="1" s="1"/>
  <c r="AI10" i="1"/>
  <c r="AI86" i="1" s="1"/>
  <c r="AI11" i="1"/>
  <c r="AI87" i="1" s="1"/>
  <c r="AI12" i="1"/>
  <c r="AI88" i="1" s="1"/>
  <c r="AI13" i="1"/>
  <c r="AI89" i="1" s="1"/>
  <c r="AI14" i="1"/>
  <c r="AI90" i="1" s="1"/>
  <c r="AI15" i="1"/>
  <c r="AI91" i="1" s="1"/>
  <c r="AI16" i="1"/>
  <c r="AI92" i="1" s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5" i="1"/>
  <c r="AI81" i="1" s="1"/>
  <c r="BB6" i="1"/>
  <c r="BB82" i="1" s="1"/>
  <c r="BB7" i="1"/>
  <c r="BB83" i="1" s="1"/>
  <c r="BB8" i="1"/>
  <c r="BB84" i="1" s="1"/>
  <c r="BB9" i="1"/>
  <c r="BB85" i="1" s="1"/>
  <c r="BB10" i="1"/>
  <c r="BB86" i="1" s="1"/>
  <c r="BB11" i="1"/>
  <c r="BB87" i="1" s="1"/>
  <c r="BB12" i="1"/>
  <c r="BB88" i="1" s="1"/>
  <c r="BB13" i="1"/>
  <c r="BB89" i="1" s="1"/>
  <c r="BB14" i="1"/>
  <c r="BB90" i="1" s="1"/>
  <c r="BB15" i="1"/>
  <c r="BB91" i="1" s="1"/>
  <c r="BB16" i="1"/>
  <c r="BB92" i="1" s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5" i="1"/>
  <c r="BB81" i="1" s="1"/>
  <c r="AX6" i="1"/>
  <c r="AX82" i="1" s="1"/>
  <c r="AX7" i="1"/>
  <c r="AX8" i="1"/>
  <c r="AX84" i="1" s="1"/>
  <c r="AX9" i="1"/>
  <c r="AX85" i="1" s="1"/>
  <c r="AX10" i="1"/>
  <c r="AX11" i="1"/>
  <c r="AX87" i="1" s="1"/>
  <c r="AX12" i="1"/>
  <c r="AX88" i="1" s="1"/>
  <c r="AX13" i="1"/>
  <c r="AX89" i="1" s="1"/>
  <c r="AX14" i="1"/>
  <c r="AX90" i="1" s="1"/>
  <c r="AX15" i="1"/>
  <c r="AX91" i="1" s="1"/>
  <c r="AX16" i="1"/>
  <c r="AX92" i="1" s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5" i="1"/>
  <c r="AX81" i="1" s="1"/>
  <c r="AS6" i="1"/>
  <c r="AS82" i="1" s="1"/>
  <c r="AS7" i="1"/>
  <c r="AS83" i="1" s="1"/>
  <c r="AS8" i="1"/>
  <c r="AS84" i="1" s="1"/>
  <c r="AS9" i="1"/>
  <c r="AS85" i="1" s="1"/>
  <c r="AS10" i="1"/>
  <c r="AS86" i="1" s="1"/>
  <c r="AS11" i="1"/>
  <c r="AS87" i="1" s="1"/>
  <c r="AS12" i="1"/>
  <c r="AS88" i="1" s="1"/>
  <c r="AS13" i="1"/>
  <c r="AS89" i="1" s="1"/>
  <c r="AS14" i="1"/>
  <c r="AS90" i="1" s="1"/>
  <c r="AS15" i="1"/>
  <c r="AS91" i="1" s="1"/>
  <c r="AS16" i="1"/>
  <c r="AS92" i="1" s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5" i="1"/>
  <c r="AS81" i="1" s="1"/>
  <c r="AO6" i="1"/>
  <c r="AO82" i="1" s="1"/>
  <c r="AO7" i="1"/>
  <c r="AO83" i="1" s="1"/>
  <c r="AO8" i="1"/>
  <c r="AO84" i="1" s="1"/>
  <c r="AO9" i="1"/>
  <c r="AO85" i="1" s="1"/>
  <c r="AO10" i="1"/>
  <c r="AO86" i="1" s="1"/>
  <c r="AO11" i="1"/>
  <c r="AO87" i="1" s="1"/>
  <c r="AO12" i="1"/>
  <c r="AO88" i="1" s="1"/>
  <c r="AO13" i="1"/>
  <c r="AO89" i="1" s="1"/>
  <c r="AO14" i="1"/>
  <c r="AO90" i="1" s="1"/>
  <c r="AO15" i="1"/>
  <c r="AO91" i="1" s="1"/>
  <c r="AO16" i="1"/>
  <c r="AO92" i="1" s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5" i="1"/>
  <c r="AO81" i="1" s="1"/>
  <c r="AC6" i="1"/>
  <c r="AC82" i="1" s="1"/>
  <c r="AC7" i="1"/>
  <c r="AC83" i="1" s="1"/>
  <c r="AC8" i="1"/>
  <c r="AC84" i="1" s="1"/>
  <c r="AC9" i="1"/>
  <c r="AC85" i="1" s="1"/>
  <c r="AC10" i="1"/>
  <c r="AC86" i="1" s="1"/>
  <c r="AC11" i="1"/>
  <c r="AC87" i="1" s="1"/>
  <c r="AC12" i="1"/>
  <c r="AC88" i="1" s="1"/>
  <c r="AC13" i="1"/>
  <c r="AC14" i="1"/>
  <c r="AC90" i="1" s="1"/>
  <c r="AC15" i="1"/>
  <c r="AC91" i="1" s="1"/>
  <c r="AC16" i="1"/>
  <c r="AC92" i="1" s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5" i="1"/>
  <c r="AC81" i="1" s="1"/>
  <c r="V6" i="1"/>
  <c r="V82" i="1" s="1"/>
  <c r="V7" i="1"/>
  <c r="V83" i="1" s="1"/>
  <c r="V8" i="1"/>
  <c r="V84" i="1" s="1"/>
  <c r="V9" i="1"/>
  <c r="V85" i="1" s="1"/>
  <c r="V10" i="1"/>
  <c r="V86" i="1" s="1"/>
  <c r="V11" i="1"/>
  <c r="V87" i="1" s="1"/>
  <c r="V12" i="1"/>
  <c r="V88" i="1" s="1"/>
  <c r="V13" i="1"/>
  <c r="V89" i="1" s="1"/>
  <c r="V14" i="1"/>
  <c r="V90" i="1" s="1"/>
  <c r="V15" i="1"/>
  <c r="V91" i="1" s="1"/>
  <c r="V16" i="1"/>
  <c r="V92" i="1" s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5" i="1"/>
  <c r="V81" i="1" s="1"/>
  <c r="O6" i="1"/>
  <c r="O82" i="1" s="1"/>
  <c r="O7" i="1"/>
  <c r="O83" i="1" s="1"/>
  <c r="O8" i="1"/>
  <c r="O84" i="1" s="1"/>
  <c r="O9" i="1"/>
  <c r="O85" i="1" s="1"/>
  <c r="O10" i="1"/>
  <c r="O86" i="1" s="1"/>
  <c r="O11" i="1"/>
  <c r="O87" i="1" s="1"/>
  <c r="O12" i="1"/>
  <c r="O88" i="1" s="1"/>
  <c r="O13" i="1"/>
  <c r="O89" i="1" s="1"/>
  <c r="O14" i="1"/>
  <c r="O90" i="1" s="1"/>
  <c r="O15" i="1"/>
  <c r="O91" i="1" s="1"/>
  <c r="O16" i="1"/>
  <c r="O92" i="1" s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5" i="1"/>
  <c r="O81" i="1" s="1"/>
  <c r="K6" i="1"/>
  <c r="K82" i="1" s="1"/>
  <c r="K7" i="1"/>
  <c r="K83" i="1" s="1"/>
  <c r="K8" i="1"/>
  <c r="K84" i="1" s="1"/>
  <c r="K9" i="1"/>
  <c r="K85" i="1" s="1"/>
  <c r="K10" i="1"/>
  <c r="K86" i="1" s="1"/>
  <c r="K11" i="1"/>
  <c r="K87" i="1" s="1"/>
  <c r="K12" i="1"/>
  <c r="K88" i="1" s="1"/>
  <c r="K13" i="1"/>
  <c r="K89" i="1" s="1"/>
  <c r="K14" i="1"/>
  <c r="K90" i="1" s="1"/>
  <c r="K15" i="1"/>
  <c r="K91" i="1" s="1"/>
  <c r="K16" i="1"/>
  <c r="K92" i="1" s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5" i="1"/>
  <c r="K81" i="1" s="1"/>
  <c r="F6" i="1"/>
  <c r="BD6" i="1" s="1"/>
  <c r="BD82" i="1" s="1"/>
  <c r="F7" i="1"/>
  <c r="BD7" i="1" s="1"/>
  <c r="BD83" i="1" s="1"/>
  <c r="F8" i="1"/>
  <c r="BD8" i="1" s="1"/>
  <c r="F9" i="1"/>
  <c r="BD9" i="1" s="1"/>
  <c r="F10" i="1"/>
  <c r="BD10" i="1" s="1"/>
  <c r="BD86" i="1" s="1"/>
  <c r="F11" i="1"/>
  <c r="BD11" i="1" s="1"/>
  <c r="F12" i="1"/>
  <c r="BD12" i="1" s="1"/>
  <c r="F13" i="1"/>
  <c r="BD13" i="1" s="1"/>
  <c r="BD89" i="1" s="1"/>
  <c r="F14" i="1"/>
  <c r="BD14" i="1" s="1"/>
  <c r="F15" i="1"/>
  <c r="BD15" i="1" s="1"/>
  <c r="F16" i="1"/>
  <c r="BD16" i="1" s="1"/>
  <c r="F17" i="1"/>
  <c r="BD17" i="1" s="1"/>
  <c r="F18" i="1"/>
  <c r="BD18" i="1" s="1"/>
  <c r="F19" i="1"/>
  <c r="BD19" i="1" s="1"/>
  <c r="F20" i="1"/>
  <c r="BD20" i="1" s="1"/>
  <c r="F21" i="1"/>
  <c r="BD21" i="1" s="1"/>
  <c r="F22" i="1"/>
  <c r="BD22" i="1" s="1"/>
  <c r="F23" i="1"/>
  <c r="BD23" i="1" s="1"/>
  <c r="F24" i="1"/>
  <c r="BD24" i="1" s="1"/>
  <c r="F25" i="1"/>
  <c r="BD25" i="1" s="1"/>
  <c r="F26" i="1"/>
  <c r="BD26" i="1" s="1"/>
  <c r="F27" i="1"/>
  <c r="BD27" i="1" s="1"/>
  <c r="F28" i="1"/>
  <c r="BD28" i="1" s="1"/>
  <c r="F29" i="1"/>
  <c r="BD29" i="1" s="1"/>
  <c r="F30" i="1"/>
  <c r="BD30" i="1" s="1"/>
  <c r="F31" i="1"/>
  <c r="BD31" i="1" s="1"/>
  <c r="F32" i="1"/>
  <c r="BD32" i="1" s="1"/>
  <c r="F33" i="1"/>
  <c r="BD33" i="1" s="1"/>
  <c r="F34" i="1"/>
  <c r="BD34" i="1" s="1"/>
  <c r="F35" i="1"/>
  <c r="BD35" i="1" s="1"/>
  <c r="F36" i="1"/>
  <c r="BD36" i="1" s="1"/>
  <c r="F37" i="1"/>
  <c r="BD37" i="1" s="1"/>
  <c r="F38" i="1"/>
  <c r="BD38" i="1" s="1"/>
  <c r="F39" i="1"/>
  <c r="BD39" i="1" s="1"/>
  <c r="F40" i="1"/>
  <c r="BD40" i="1" s="1"/>
  <c r="F41" i="1"/>
  <c r="F42" i="1"/>
  <c r="BD42" i="1" s="1"/>
  <c r="F43" i="1"/>
  <c r="BD43" i="1" s="1"/>
  <c r="F44" i="1"/>
  <c r="BD44" i="1" s="1"/>
  <c r="F45" i="1"/>
  <c r="BD45" i="1" s="1"/>
  <c r="F46" i="1"/>
  <c r="BD46" i="1" s="1"/>
  <c r="F47" i="1"/>
  <c r="BD47" i="1" s="1"/>
  <c r="F48" i="1"/>
  <c r="BD48" i="1" s="1"/>
  <c r="F49" i="1"/>
  <c r="BD49" i="1" s="1"/>
  <c r="F50" i="1"/>
  <c r="BD50" i="1" s="1"/>
  <c r="F51" i="1"/>
  <c r="BD51" i="1" s="1"/>
  <c r="F52" i="1"/>
  <c r="BD52" i="1" s="1"/>
  <c r="F53" i="1"/>
  <c r="BD53" i="1" s="1"/>
  <c r="F54" i="1"/>
  <c r="BD54" i="1" s="1"/>
  <c r="F55" i="1"/>
  <c r="BD55" i="1" s="1"/>
  <c r="F56" i="1"/>
  <c r="BD56" i="1" s="1"/>
  <c r="F57" i="1"/>
  <c r="BD57" i="1" s="1"/>
  <c r="F58" i="1"/>
  <c r="BD58" i="1" s="1"/>
  <c r="F59" i="1"/>
  <c r="BD59" i="1" s="1"/>
  <c r="F60" i="1"/>
  <c r="BD60" i="1" s="1"/>
  <c r="F61" i="1"/>
  <c r="BD61" i="1" s="1"/>
  <c r="F62" i="1"/>
  <c r="BD62" i="1" s="1"/>
  <c r="F63" i="1"/>
  <c r="BD63" i="1" s="1"/>
  <c r="F64" i="1"/>
  <c r="BD64" i="1" s="1"/>
  <c r="F5" i="1"/>
  <c r="BD5" i="1" s="1"/>
  <c r="Q43" i="2" l="1"/>
  <c r="S43" i="2" s="1"/>
  <c r="Q66" i="2"/>
  <c r="S66" i="2" s="1"/>
  <c r="Q67" i="2"/>
  <c r="S67" i="2" s="1"/>
  <c r="D215" i="3"/>
  <c r="BD81" i="1"/>
  <c r="BD92" i="1"/>
  <c r="BD41" i="1"/>
  <c r="BD91" i="1"/>
  <c r="BD90" i="1"/>
  <c r="BD88" i="1"/>
  <c r="BD87" i="1"/>
  <c r="BD85" i="1"/>
  <c r="BD84" i="1"/>
  <c r="F88" i="1"/>
  <c r="F87" i="1"/>
  <c r="F86" i="1"/>
  <c r="F85" i="1"/>
  <c r="F84" i="1"/>
  <c r="F83" i="1"/>
  <c r="F82" i="1"/>
  <c r="F81" i="1"/>
  <c r="F92" i="1"/>
  <c r="F91" i="1"/>
  <c r="F90" i="1"/>
  <c r="F89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<sst xmlns="http://schemas.openxmlformats.org/spreadsheetml/2006/main" count="1039" uniqueCount="155">
  <si>
    <t>MONTH PAID</t>
  </si>
  <si>
    <t>YEAR PAID</t>
  </si>
  <si>
    <t>APSU - Represented - COBRA</t>
  </si>
  <si>
    <t>APSU - Represented Titles</t>
  </si>
  <si>
    <t>COUNCIL 82 - COBRA</t>
  </si>
  <si>
    <t>COUNCIL 82 - Contract - Affected Titles</t>
  </si>
  <si>
    <t>COUNCIL 82 - Represented Titles</t>
  </si>
  <si>
    <t>CSEA</t>
  </si>
  <si>
    <t>GSEU - CUNY</t>
  </si>
  <si>
    <t>GSEU - CUNY - COBRA</t>
  </si>
  <si>
    <t>GSEU - NYS</t>
  </si>
  <si>
    <t>GSEU - NYS - COBRA</t>
  </si>
  <si>
    <t>LTD</t>
  </si>
  <si>
    <t>M/C</t>
  </si>
  <si>
    <t>M/C - COBRA</t>
  </si>
  <si>
    <t>M/C - COBRA - ROSWELL PARK</t>
  </si>
  <si>
    <t>M/C - PE</t>
  </si>
  <si>
    <t>M/C - ROSWELL PARK</t>
  </si>
  <si>
    <t>NYSCOPBA - Corrections</t>
  </si>
  <si>
    <t>NYSCOPBA - Corrections - COBRA</t>
  </si>
  <si>
    <t>NYSCOPBA - LE</t>
  </si>
  <si>
    <t>NYSCOPBA - ROSWELL PARK LE</t>
  </si>
  <si>
    <t>NYSCOPBA LE - COBRA</t>
  </si>
  <si>
    <t>PEF</t>
  </si>
  <si>
    <t>PEF - COBRA</t>
  </si>
  <si>
    <t>PEF - COBRA - ROSWELL PARK</t>
  </si>
  <si>
    <t>PEF - ROSWELL PARK</t>
  </si>
  <si>
    <t>PIA</t>
  </si>
  <si>
    <t>PIA - COBRA</t>
  </si>
  <si>
    <t>POST RETIREE - COBRA</t>
  </si>
  <si>
    <t>POST RETIREES</t>
  </si>
  <si>
    <t>POST RETIREES - PE</t>
  </si>
  <si>
    <t>STATE POLICE SUPERVISORS- COBRA</t>
  </si>
  <si>
    <t>STATE POLICE TROOPERS- COBRA</t>
  </si>
  <si>
    <t>SUPERVISORS STATE POLICE</t>
  </si>
  <si>
    <t>TROOPERS STATE POLICE</t>
  </si>
  <si>
    <t>UUP LIFEGUARDS</t>
  </si>
  <si>
    <t>01</t>
  </si>
  <si>
    <t>20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</si>
  <si>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</si>
  <si>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</si>
  <si>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</si>
  <si>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</si>
  <si>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</si>
  <si>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</si>
  <si>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</si>
  <si>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</si>
  <si>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</si>
  <si>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</si>
  <si>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</si>
  <si>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21</t>
  </si>
  <si>
    <t>22</t>
  </si>
  <si>
    <t>23</t>
  </si>
  <si>
    <t>24</t>
  </si>
  <si>
    <t>APSU - Total</t>
  </si>
  <si>
    <t>Council 82 - Total</t>
  </si>
  <si>
    <t>CUNY - Total</t>
  </si>
  <si>
    <t>M/C - Total</t>
  </si>
  <si>
    <t>NYSCOPBA - Total</t>
  </si>
  <si>
    <t>PEF - Total</t>
  </si>
  <si>
    <t>PIA - Total</t>
  </si>
  <si>
    <t>Retirees - Total</t>
  </si>
  <si>
    <t>SEHP (SUNY) - Total</t>
  </si>
  <si>
    <t>Other - Total</t>
  </si>
  <si>
    <t>Total - excluding Other</t>
  </si>
  <si>
    <t>PBA - Total</t>
  </si>
  <si>
    <t>Old RFP - 2020 data</t>
  </si>
  <si>
    <t>Difference: Old RFP vs. Access</t>
  </si>
  <si>
    <t>NO COBRA - exclude</t>
  </si>
  <si>
    <t>No Roswell Park Exclude</t>
  </si>
  <si>
    <t>N/A</t>
  </si>
  <si>
    <t>N/A  - exclude</t>
  </si>
  <si>
    <t>Combine these groups</t>
  </si>
  <si>
    <t>No MC PE</t>
  </si>
  <si>
    <t>Combine w. NYSCOPBA LE</t>
  </si>
  <si>
    <t>Combine w. NYSCOPBA Corrections</t>
  </si>
  <si>
    <t>Keep in for now (not Sure if EBD wants CUNY)</t>
  </si>
  <si>
    <t>No PEs</t>
  </si>
  <si>
    <t>Glitches: CSEA is not in the State's Vision program - Exclude</t>
  </si>
  <si>
    <t>Exclude - Immaterial Amt and EBD said retirees (did not mention LTDs)</t>
  </si>
  <si>
    <t>Exclude Immaterial Amt - Not sure who these are</t>
  </si>
  <si>
    <t>APSU</t>
  </si>
  <si>
    <t>Council 82</t>
  </si>
  <si>
    <t>State Police Supervisors</t>
  </si>
  <si>
    <t>State Police Troopers</t>
  </si>
  <si>
    <t>UUP Lifeguards</t>
  </si>
  <si>
    <t>SumOfTOTAL PAID</t>
  </si>
  <si>
    <t>BP</t>
  </si>
  <si>
    <t>UNION GROUP</t>
  </si>
  <si>
    <t>A01</t>
  </si>
  <si>
    <t>A02</t>
  </si>
  <si>
    <t>A04</t>
  </si>
  <si>
    <t>A05</t>
  </si>
  <si>
    <t>A09</t>
  </si>
  <si>
    <t>A10</t>
  </si>
  <si>
    <t>A11</t>
  </si>
  <si>
    <t>A22</t>
  </si>
  <si>
    <t>A23</t>
  </si>
  <si>
    <t>A24</t>
  </si>
  <si>
    <t>A25</t>
  </si>
  <si>
    <t>A27</t>
  </si>
  <si>
    <t>A29</t>
  </si>
  <si>
    <t>A33</t>
  </si>
  <si>
    <t>A37</t>
  </si>
  <si>
    <t>A48</t>
  </si>
  <si>
    <t>A50</t>
  </si>
  <si>
    <t>A52</t>
  </si>
  <si>
    <t>A53</t>
  </si>
  <si>
    <t>A60</t>
  </si>
  <si>
    <t>A61</t>
  </si>
  <si>
    <t>A62</t>
  </si>
  <si>
    <t>A64</t>
  </si>
  <si>
    <t>C02</t>
  </si>
  <si>
    <t>C04</t>
  </si>
  <si>
    <t>C05</t>
  </si>
  <si>
    <t>C09</t>
  </si>
  <si>
    <t>C10</t>
  </si>
  <si>
    <t>C11</t>
  </si>
  <si>
    <t>C25</t>
  </si>
  <si>
    <t>C27</t>
  </si>
  <si>
    <t>C29</t>
  </si>
  <si>
    <t>C31</t>
  </si>
  <si>
    <t>C37</t>
  </si>
  <si>
    <t>C48</t>
  </si>
  <si>
    <t>C50</t>
  </si>
  <si>
    <t>C52</t>
  </si>
  <si>
    <t>C61</t>
  </si>
  <si>
    <t>C63</t>
  </si>
  <si>
    <t>G16</t>
  </si>
  <si>
    <t>G17</t>
  </si>
  <si>
    <t>G84</t>
  </si>
  <si>
    <t>G85</t>
  </si>
  <si>
    <t>M04</t>
  </si>
  <si>
    <t>R01</t>
  </si>
  <si>
    <t>R16</t>
  </si>
  <si>
    <t>R19</t>
  </si>
  <si>
    <t>20 Total</t>
  </si>
  <si>
    <t>21 Total</t>
  </si>
  <si>
    <t>22 Total</t>
  </si>
  <si>
    <t>23 Total</t>
  </si>
  <si>
    <t>24 Total</t>
  </si>
  <si>
    <t>Grand Total</t>
  </si>
  <si>
    <t>Comparison to Detail Above</t>
  </si>
  <si>
    <t>Comparison to William's Original data</t>
  </si>
  <si>
    <t>M/C - NYS</t>
  </si>
  <si>
    <t>NYSCOPBA - NYS</t>
  </si>
  <si>
    <t>PEF - NYS</t>
  </si>
  <si>
    <t>Retirees - NYS</t>
  </si>
  <si>
    <t>PE</t>
  </si>
  <si>
    <t>NYS</t>
  </si>
  <si>
    <t>NYS COBRA</t>
  </si>
  <si>
    <t>NYS Total (including NYS COBRA &amp; GSEU CUNY)</t>
  </si>
  <si>
    <t>Total</t>
  </si>
  <si>
    <t>PE Total (including PE COBRA)</t>
  </si>
  <si>
    <t>Total NYS &amp;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</si>
</sst>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7" fillId="0" borderId="0"/>
    <xf numFmtId="0" fontId="3" fillId="0" borderId="0"/>
  </cellStyleXfs>
  <cellXfs count="66">
    <xf numFmtId="0" fontId="0" fillId="0" borderId="0" xfId="0"/>
    <xf numFmtId="0" fontId="2" fillId="2" borderId="1" xfId="2" applyFont="1" applyFill="1" applyBorder="1" applyAlignment="1">
      <alignment horizontal="center"/>
    </xf>
    <xf numFmtId="0" fontId="2" fillId="0" borderId="2" xfId="2" applyFont="1" applyFill="1" applyBorder="1" applyAlignment="1">
      <alignment wrapText="1"/>
    </xf>
    <xf numFmtId="44" fontId="2" fillId="0" borderId="2" xfId="1" applyFont="1" applyFill="1" applyBorder="1" applyAlignment="1">
      <alignment horizontal="right" wrapText="1"/>
    </xf>
    <xf numFmtId="44" fontId="3" fillId="0" borderId="0" xfId="1" applyFont="1"/>
    <xf numFmtId="44" fontId="2" fillId="0" borderId="0" xfId="1" applyFont="1" applyFill="1" applyBorder="1" applyAlignment="1">
      <alignment horizontal="right" wrapText="1"/>
    </xf>
    <xf numFmtId="0" fontId="2" fillId="2" borderId="3" xfId="2" applyFont="1" applyFill="1" applyBorder="1" applyAlignment="1">
      <alignment horizontal="center"/>
    </xf>
    <xf numFmtId="44" fontId="0" fillId="0" borderId="0" xfId="0" applyNumberFormat="1"/>
    <xf numFmtId="0" fontId="2" fillId="0" borderId="0" xfId="2" applyFont="1" applyFill="1" applyBorder="1" applyAlignment="1">
      <alignment wrapText="1"/>
    </xf>
    <xf numFmtId="0" fontId="4" fillId="0" borderId="0" xfId="2" applyFont="1" applyFill="1" applyBorder="1" applyAlignment="1"/>
    <xf numFmtId="44" fontId="0" fillId="0" borderId="0" xfId="1" applyFont="1"/>
    <xf numFmtId="44" fontId="2" fillId="4" borderId="2" xfId="1" applyFont="1" applyFill="1" applyBorder="1" applyAlignment="1">
      <alignment horizontal="right" wrapText="1"/>
    </xf>
    <xf numFmtId="44" fontId="3" fillId="4" borderId="0" xfId="1" applyFont="1" applyFill="1"/>
    <xf numFmtId="0" fontId="0" fillId="5" borderId="0" xfId="0" applyFill="1"/>
    <xf numFmtId="0" fontId="0" fillId="0" borderId="0" xfId="0" applyFill="1"/>
    <xf numFmtId="0" fontId="0" fillId="6" borderId="0" xfId="0" applyFill="1"/>
    <xf numFmtId="44" fontId="2" fillId="6" borderId="2" xfId="1" applyFont="1" applyFill="1" applyBorder="1" applyAlignment="1">
      <alignment horizontal="right" wrapText="1"/>
    </xf>
    <xf numFmtId="44" fontId="3" fillId="6" borderId="0" xfId="1" applyFont="1" applyFill="1"/>
    <xf numFmtId="44" fontId="2" fillId="5" borderId="2" xfId="1" applyFont="1" applyFill="1" applyBorder="1" applyAlignment="1">
      <alignment horizontal="right" wrapText="1"/>
    </xf>
    <xf numFmtId="44" fontId="5" fillId="6" borderId="2" xfId="1" applyFont="1" applyFill="1" applyBorder="1" applyAlignment="1">
      <alignment horizontal="right" wrapText="1"/>
    </xf>
    <xf numFmtId="0" fontId="0" fillId="4" borderId="4" xfId="0" applyFill="1" applyBorder="1" applyAlignment="1">
      <alignment horizontal="center" wrapText="1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44" fontId="0" fillId="6" borderId="0" xfId="0" applyNumberFormat="1" applyFill="1"/>
    <xf numFmtId="0" fontId="0" fillId="0" borderId="0" xfId="0" applyFill="1" applyAlignment="1">
      <alignment horizontal="center"/>
    </xf>
    <xf numFmtId="44" fontId="2" fillId="6" borderId="0" xfId="1" applyFont="1" applyFill="1" applyBorder="1" applyAlignment="1">
      <alignment horizontal="right" wrapText="1"/>
    </xf>
    <xf numFmtId="0" fontId="0" fillId="3" borderId="0" xfId="0" applyFill="1" applyAlignment="1">
      <alignment horizontal="center" wrapText="1"/>
    </xf>
    <xf numFmtId="44" fontId="2" fillId="7" borderId="2" xfId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2" fillId="7" borderId="2" xfId="2" applyFont="1" applyFill="1" applyBorder="1" applyAlignment="1">
      <alignment horizontal="center" wrapText="1"/>
    </xf>
    <xf numFmtId="0" fontId="2" fillId="0" borderId="2" xfId="2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center"/>
    </xf>
    <xf numFmtId="0" fontId="2" fillId="0" borderId="2" xfId="5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right" wrapText="1"/>
    </xf>
    <xf numFmtId="165" fontId="0" fillId="0" borderId="0" xfId="1" applyNumberFormat="1" applyFont="1"/>
    <xf numFmtId="165" fontId="8" fillId="0" borderId="2" xfId="5" applyNumberFormat="1" applyFont="1" applyFill="1" applyBorder="1" applyAlignment="1">
      <alignment wrapText="1"/>
    </xf>
    <xf numFmtId="0" fontId="8" fillId="0" borderId="2" xfId="5" applyFont="1" applyFill="1" applyBorder="1" applyAlignment="1">
      <alignment wrapText="1"/>
    </xf>
    <xf numFmtId="0" fontId="2" fillId="0" borderId="0" xfId="5" applyFont="1" applyFill="1" applyBorder="1" applyAlignment="1">
      <alignment wrapText="1"/>
    </xf>
    <xf numFmtId="165" fontId="2" fillId="0" borderId="0" xfId="1" applyNumberFormat="1" applyFont="1" applyFill="1" applyBorder="1" applyAlignment="1">
      <alignment horizontal="right" wrapText="1"/>
    </xf>
    <xf numFmtId="0" fontId="8" fillId="0" borderId="0" xfId="5" applyFont="1" applyFill="1" applyBorder="1" applyAlignment="1">
      <alignment wrapText="1"/>
    </xf>
    <xf numFmtId="165" fontId="0" fillId="0" borderId="0" xfId="0" applyNumberFormat="1"/>
    <xf numFmtId="0" fontId="6" fillId="0" borderId="0" xfId="4" applyFont="1" applyFill="1" applyBorder="1" applyAlignment="1">
      <alignment horizontal="center"/>
    </xf>
    <xf numFmtId="0" fontId="0" fillId="0" borderId="0" xfId="0" applyFill="1" applyBorder="1"/>
    <xf numFmtId="0" fontId="6" fillId="0" borderId="0" xfId="4" applyFont="1" applyFill="1" applyBorder="1" applyAlignment="1">
      <alignment wrapText="1"/>
    </xf>
    <xf numFmtId="164" fontId="6" fillId="0" borderId="0" xfId="3" applyNumberFormat="1" applyFont="1" applyFill="1" applyBorder="1" applyAlignment="1">
      <alignment horizontal="right" wrapText="1"/>
    </xf>
    <xf numFmtId="44" fontId="0" fillId="0" borderId="0" xfId="0" applyNumberFormat="1" applyFill="1" applyBorder="1"/>
    <xf numFmtId="0" fontId="0" fillId="0" borderId="0" xfId="0" applyAlignment="1">
      <alignment horizontal="center" wrapText="1"/>
    </xf>
    <xf numFmtId="0" fontId="10" fillId="0" borderId="0" xfId="0" applyFont="1" applyAlignment="1"/>
    <xf numFmtId="0" fontId="9" fillId="0" borderId="5" xfId="0" applyFont="1" applyBorder="1" applyAlignment="1">
      <alignment horizontal="center"/>
    </xf>
    <xf numFmtId="0" fontId="2" fillId="2" borderId="6" xfId="2" applyFont="1" applyFill="1" applyBorder="1" applyAlignment="1">
      <alignment horizontal="center" wrapText="1"/>
    </xf>
    <xf numFmtId="44" fontId="2" fillId="2" borderId="10" xfId="1" applyFont="1" applyFill="1" applyBorder="1" applyAlignment="1">
      <alignment horizontal="center"/>
    </xf>
    <xf numFmtId="44" fontId="2" fillId="7" borderId="11" xfId="1" applyFont="1" applyFill="1" applyBorder="1" applyAlignment="1">
      <alignment horizontal="right" wrapText="1"/>
    </xf>
    <xf numFmtId="44" fontId="2" fillId="0" borderId="11" xfId="1" applyFont="1" applyFill="1" applyBorder="1" applyAlignment="1">
      <alignment horizontal="right" wrapText="1"/>
    </xf>
    <xf numFmtId="44" fontId="6" fillId="2" borderId="5" xfId="1" applyFont="1" applyFill="1" applyBorder="1" applyAlignment="1">
      <alignment horizontal="center" wrapText="1"/>
    </xf>
    <xf numFmtId="44" fontId="2" fillId="7" borderId="12" xfId="1" applyFont="1" applyFill="1" applyBorder="1" applyAlignment="1">
      <alignment horizontal="right" wrapText="1"/>
    </xf>
    <xf numFmtId="44" fontId="2" fillId="0" borderId="12" xfId="1" applyFont="1" applyFill="1" applyBorder="1" applyAlignment="1">
      <alignment horizontal="right" wrapText="1"/>
    </xf>
    <xf numFmtId="44" fontId="2" fillId="7" borderId="13" xfId="1" applyFont="1" applyFill="1" applyBorder="1" applyAlignment="1">
      <alignment horizontal="right" wrapText="1"/>
    </xf>
    <xf numFmtId="44" fontId="2" fillId="7" borderId="14" xfId="1" applyFont="1" applyFill="1" applyBorder="1" applyAlignment="1">
      <alignment horizontal="right" wrapText="1"/>
    </xf>
    <xf numFmtId="44" fontId="2" fillId="0" borderId="14" xfId="1" applyFont="1" applyFill="1" applyBorder="1" applyAlignment="1">
      <alignment horizontal="right" wrapText="1"/>
    </xf>
    <xf numFmtId="44" fontId="2" fillId="7" borderId="15" xfId="1" applyFont="1" applyFill="1" applyBorder="1" applyAlignment="1">
      <alignment horizontal="right" wrapText="1"/>
    </xf>
    <xf numFmtId="0" fontId="9" fillId="7" borderId="5" xfId="0" applyFont="1" applyFill="1" applyBorder="1" applyAlignment="1">
      <alignment horizontal="center" wrapText="1"/>
    </xf>
    <xf numFmtId="44" fontId="6" fillId="2" borderId="8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6">
    <cellStyle name="Comma" xfId="3" builtinId="3"/>
    <cellStyle name="Currency" xfId="1" builtinId="4"/>
    <cellStyle name="Normal" xfId="0" builtinId="0"/>
    <cellStyle name="Normal_Original Data" xfId="4" xr:uid="{161BCAB2-2ED2-4A28-B126-7089FADB452E}"/>
    <cellStyle name="Normal_Sheet1" xfId="2" xr:uid="{2F86BC7B-8229-458A-882C-2200F6E27906}"/>
    <cellStyle name="Normal_Sheet3" xfId="5" xr:uid="{2BC0D181-EF11-44EE-999D-BFA72B9F9C7E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913034</xdr:colOff>
      <xdr:row>0</xdr:row>
      <xdr:rowOff>93528</xdr:rowOff>
    </xdr:from>
    <xdr:to>
      <xdr:col>13</xdr:col>
      <xdr:colOff>600075</xdr:colOff>
      <xdr:row>6</xdr:row>
      <xdr:rowOff>266699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38E69D-994D-066D-608B-4E0CC426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9909" y="93528"/>
          <a:ext cx="8005541" cy="1347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D0B4-2E0C-4D33-8C54-6AE4A6FE8B5B}">
  <dimension ref="A2:BP92"/>
  <sheetViews>
    <sheetView zoomScale="75" zoomScaleNormal="75" workbookViewId="0">
      <pane ySplit="4" topLeftCell="A32" activePane="bottomLeft" state="frozen"/>
      <selection pane="bottomLeft" activeCell="D56" sqref="D56"/>
    </sheetView>
  </sheetViews>
  <sheetFormatPr defaultRowHeight="14.5" x14ac:dyDescent="0.35"/>
  <cols>
    <col min="1" max="1" width="12.54296875" bestFit="1" customWidth="1"/>
    <col min="2" max="2" width="10.1796875" bestFit="1" customWidth="1"/>
    <col min="3" max="3" width="2.7265625" customWidth="1"/>
    <col min="4" max="4" width="27" bestFit="1" customWidth="1"/>
    <col min="5" max="5" width="24.453125" bestFit="1" customWidth="1"/>
    <col min="6" max="6" width="12.7265625" bestFit="1" customWidth="1"/>
    <col min="7" max="7" width="2.7265625" customWidth="1"/>
    <col min="8" max="8" width="19.26953125" bestFit="1" customWidth="1"/>
    <col min="9" max="9" width="35.7265625" bestFit="1" customWidth="1"/>
    <col min="10" max="10" width="30.26953125" bestFit="1" customWidth="1"/>
    <col min="11" max="11" width="16.26953125" bestFit="1" customWidth="1"/>
    <col min="12" max="12" width="2.7265625" customWidth="1"/>
    <col min="13" max="13" width="23" customWidth="1"/>
    <col min="14" max="14" width="20" bestFit="1" customWidth="1"/>
    <col min="15" max="15" width="12" bestFit="1" customWidth="1"/>
    <col min="16" max="16" width="2.7265625" customWidth="1"/>
    <col min="17" max="17" width="13.81640625" customWidth="1"/>
    <col min="18" max="18" width="18.81640625" bestFit="1" customWidth="1"/>
    <col min="19" max="19" width="27.81640625" bestFit="1" customWidth="1"/>
    <col min="20" max="20" width="14.453125" customWidth="1"/>
    <col min="21" max="21" width="22.81640625" bestFit="1" customWidth="1"/>
    <col min="22" max="22" width="13.81640625" bestFit="1" customWidth="1"/>
    <col min="23" max="23" width="2.7265625" customWidth="1"/>
    <col min="24" max="24" width="20" customWidth="1"/>
    <col min="25" max="25" width="30.7265625" bestFit="1" customWidth="1"/>
    <col min="26" max="26" width="17.1796875" customWidth="1"/>
    <col min="27" max="27" width="28.26953125" bestFit="1" customWidth="1"/>
    <col min="28" max="28" width="20.81640625" bestFit="1" customWidth="1"/>
    <col min="29" max="29" width="16.81640625" bestFit="1" customWidth="1"/>
    <col min="30" max="30" width="2.7265625" customWidth="1"/>
    <col min="31" max="31" width="33.26953125" bestFit="1" customWidth="1"/>
    <col min="32" max="32" width="30.54296875" bestFit="1" customWidth="1"/>
    <col min="33" max="33" width="25.81640625" bestFit="1" customWidth="1"/>
    <col min="34" max="34" width="23" bestFit="1" customWidth="1"/>
    <col min="35" max="35" width="12.7265625" bestFit="1" customWidth="1"/>
    <col min="36" max="36" width="2.7265625" customWidth="1"/>
    <col min="37" max="37" width="13.453125" bestFit="1" customWidth="1"/>
    <col min="38" max="38" width="18.81640625" bestFit="1" customWidth="1"/>
    <col min="39" max="39" width="27.26953125" bestFit="1" customWidth="1"/>
    <col min="40" max="40" width="22.81640625" bestFit="1" customWidth="1"/>
    <col min="41" max="41" width="13.81640625" bestFit="1" customWidth="1"/>
    <col min="42" max="42" width="2.7265625" customWidth="1"/>
    <col min="43" max="43" width="12.26953125" bestFit="1" customWidth="1"/>
    <col min="44" max="44" width="11.7265625" bestFit="1" customWidth="1"/>
    <col min="45" max="45" width="11.54296875" bestFit="1" customWidth="1"/>
    <col min="46" max="46" width="2.7265625" customWidth="1"/>
    <col min="47" max="47" width="20.81640625" bestFit="1" customWidth="1"/>
    <col min="48" max="48" width="19.1796875" customWidth="1"/>
    <col min="49" max="49" width="17.81640625" bestFit="1" customWidth="1"/>
    <col min="50" max="50" width="14.7265625" bestFit="1" customWidth="1"/>
    <col min="51" max="51" width="2.7265625" customWidth="1"/>
    <col min="52" max="52" width="13.26953125" customWidth="1"/>
    <col min="53" max="53" width="18.54296875" bestFit="1" customWidth="1"/>
    <col min="54" max="54" width="18.453125" bestFit="1" customWidth="1"/>
    <col min="55" max="55" width="2.7265625" customWidth="1"/>
    <col min="56" max="56" width="21.54296875" bestFit="1" customWidth="1"/>
    <col min="57" max="57" width="2.7265625" customWidth="1"/>
    <col min="58" max="58" width="9.453125" bestFit="1" customWidth="1"/>
    <col min="59" max="59" width="11.26953125" customWidth="1"/>
    <col min="60" max="60" width="16" bestFit="1" customWidth="1"/>
    <col min="61" max="61" width="12.1796875" bestFit="1" customWidth="1"/>
    <col min="63" max="64" width="15.7265625" bestFit="1" customWidth="1"/>
    <col min="67" max="67" width="17.54296875" bestFit="1" customWidth="1"/>
    <col min="68" max="68" width="15.7265625" bestFit="1" customWidth="1"/>
  </cols>
  <sheetData>
    <row r="2" spans="1:61" x14ac:dyDescent="0.35">
      <c r="X2" s="13"/>
      <c r="Y2" s="13"/>
      <c r="Z2" s="13"/>
    </row>
    <row r="3" spans="1:61" ht="101.5" x14ac:dyDescent="0.35">
      <c r="D3" s="15" t="s">
        <v>68</v>
      </c>
      <c r="E3" s="24"/>
      <c r="F3" s="15" t="s">
        <v>71</v>
      </c>
      <c r="H3" s="15" t="s">
        <v>68</v>
      </c>
      <c r="I3" s="62" t="s">
        <v>72</v>
      </c>
      <c r="J3" s="62"/>
      <c r="K3" s="15" t="s">
        <v>71</v>
      </c>
      <c r="M3" s="26" t="s">
        <v>76</v>
      </c>
      <c r="N3" s="15" t="s">
        <v>68</v>
      </c>
      <c r="O3" s="15" t="s">
        <v>71</v>
      </c>
      <c r="R3" s="15" t="s">
        <v>68</v>
      </c>
      <c r="S3" s="15" t="s">
        <v>69</v>
      </c>
      <c r="T3" s="15" t="s">
        <v>73</v>
      </c>
      <c r="U3" s="15" t="s">
        <v>69</v>
      </c>
      <c r="V3" s="15" t="s">
        <v>71</v>
      </c>
      <c r="X3" s="20" t="s">
        <v>74</v>
      </c>
      <c r="Y3" s="15" t="s">
        <v>68</v>
      </c>
      <c r="Z3" s="20" t="s">
        <v>75</v>
      </c>
      <c r="AA3" s="15" t="s">
        <v>69</v>
      </c>
      <c r="AB3" s="15" t="s">
        <v>68</v>
      </c>
      <c r="AC3" s="15" t="s">
        <v>71</v>
      </c>
      <c r="AE3" s="15"/>
      <c r="AF3" s="15" t="s">
        <v>68</v>
      </c>
      <c r="AI3" s="15" t="s">
        <v>71</v>
      </c>
      <c r="AL3" s="15" t="s">
        <v>68</v>
      </c>
      <c r="AM3" s="15" t="s">
        <v>68</v>
      </c>
      <c r="AN3" s="15" t="s">
        <v>69</v>
      </c>
      <c r="AO3" s="15" t="s">
        <v>71</v>
      </c>
      <c r="AR3" s="15" t="s">
        <v>68</v>
      </c>
      <c r="AS3" s="15" t="s">
        <v>71</v>
      </c>
      <c r="AU3" s="15" t="s">
        <v>68</v>
      </c>
      <c r="AV3" s="14"/>
      <c r="AW3" s="21" t="s">
        <v>77</v>
      </c>
      <c r="AX3" s="15" t="s">
        <v>71</v>
      </c>
      <c r="BA3" s="15" t="s">
        <v>68</v>
      </c>
      <c r="BB3" s="15" t="s">
        <v>71</v>
      </c>
      <c r="BD3" s="15" t="s">
        <v>70</v>
      </c>
      <c r="BF3" s="22" t="s">
        <v>78</v>
      </c>
      <c r="BG3" s="22" t="s">
        <v>79</v>
      </c>
      <c r="BI3" s="22" t="s">
        <v>80</v>
      </c>
    </row>
    <row r="4" spans="1:61" x14ac:dyDescent="0.35">
      <c r="A4" s="1" t="s">
        <v>0</v>
      </c>
      <c r="B4" s="1" t="s">
        <v>1</v>
      </c>
      <c r="C4" s="1"/>
      <c r="D4" s="1" t="s">
        <v>2</v>
      </c>
      <c r="E4" s="1" t="s">
        <v>3</v>
      </c>
      <c r="F4" s="1" t="s">
        <v>54</v>
      </c>
      <c r="G4" s="1"/>
      <c r="H4" s="1" t="s">
        <v>4</v>
      </c>
      <c r="I4" s="1" t="s">
        <v>5</v>
      </c>
      <c r="J4" s="1" t="s">
        <v>6</v>
      </c>
      <c r="K4" s="1" t="s">
        <v>55</v>
      </c>
      <c r="L4" s="1"/>
      <c r="M4" s="1" t="s">
        <v>8</v>
      </c>
      <c r="N4" s="1" t="s">
        <v>9</v>
      </c>
      <c r="O4" s="1" t="s">
        <v>56</v>
      </c>
      <c r="P4" s="1"/>
      <c r="Q4" s="1" t="s">
        <v>13</v>
      </c>
      <c r="R4" s="1" t="s">
        <v>14</v>
      </c>
      <c r="S4" s="1" t="s">
        <v>15</v>
      </c>
      <c r="T4" s="1" t="s">
        <v>16</v>
      </c>
      <c r="U4" s="1" t="s">
        <v>17</v>
      </c>
      <c r="V4" s="1" t="s">
        <v>57</v>
      </c>
      <c r="W4" s="1"/>
      <c r="X4" s="1" t="s">
        <v>18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58</v>
      </c>
      <c r="AD4" s="1"/>
      <c r="AE4" s="1" t="s">
        <v>32</v>
      </c>
      <c r="AF4" s="1" t="s">
        <v>33</v>
      </c>
      <c r="AG4" s="1" t="s">
        <v>34</v>
      </c>
      <c r="AH4" s="1" t="s">
        <v>35</v>
      </c>
      <c r="AI4" s="1" t="s">
        <v>65</v>
      </c>
      <c r="AJ4" s="1"/>
      <c r="AK4" s="1" t="s">
        <v>23</v>
      </c>
      <c r="AL4" s="1" t="s">
        <v>24</v>
      </c>
      <c r="AM4" s="1" t="s">
        <v>25</v>
      </c>
      <c r="AN4" s="1" t="s">
        <v>26</v>
      </c>
      <c r="AO4" s="1" t="s">
        <v>59</v>
      </c>
      <c r="AP4" s="1"/>
      <c r="AQ4" s="1" t="s">
        <v>27</v>
      </c>
      <c r="AR4" s="1" t="s">
        <v>28</v>
      </c>
      <c r="AS4" s="1" t="s">
        <v>60</v>
      </c>
      <c r="AT4" s="1"/>
      <c r="AU4" s="1" t="s">
        <v>29</v>
      </c>
      <c r="AV4" s="1" t="s">
        <v>30</v>
      </c>
      <c r="AW4" s="1" t="s">
        <v>31</v>
      </c>
      <c r="AX4" s="1" t="s">
        <v>61</v>
      </c>
      <c r="AY4" s="1"/>
      <c r="AZ4" s="1" t="s">
        <v>10</v>
      </c>
      <c r="BA4" s="1" t="s">
        <v>11</v>
      </c>
      <c r="BB4" s="1" t="s">
        <v>62</v>
      </c>
      <c r="BC4" s="1"/>
      <c r="BD4" s="1" t="s">
        <v>64</v>
      </c>
      <c r="BE4" s="1"/>
      <c r="BF4" s="1" t="s">
        <v>7</v>
      </c>
      <c r="BG4" s="1" t="s">
        <v>12</v>
      </c>
      <c r="BH4" s="1" t="s">
        <v>36</v>
      </c>
      <c r="BI4" s="6" t="s">
        <v>63</v>
      </c>
    </row>
    <row r="5" spans="1:61" x14ac:dyDescent="0.35">
      <c r="A5" s="2" t="s">
        <v>37</v>
      </c>
      <c r="B5" s="2" t="s">
        <v>38</v>
      </c>
      <c r="C5" s="2"/>
      <c r="D5" s="16">
        <v>563.6</v>
      </c>
      <c r="E5" s="3">
        <v>5163.57</v>
      </c>
      <c r="F5" s="16">
        <f>SUM(D5:E5)</f>
        <v>5727.17</v>
      </c>
      <c r="G5" s="3"/>
      <c r="H5" s="16">
        <v>503.36</v>
      </c>
      <c r="I5" s="11">
        <v>314.79000000000002</v>
      </c>
      <c r="J5" s="11">
        <v>4354.75</v>
      </c>
      <c r="K5" s="25">
        <f>SUM(H5:J5)</f>
        <v>5172.8999999999996</v>
      </c>
      <c r="L5" s="5"/>
      <c r="M5" s="3">
        <v>2387.31</v>
      </c>
      <c r="N5" s="16">
        <v>118.12</v>
      </c>
      <c r="O5" s="16">
        <f>SUM(M5:N5)</f>
        <v>2505.4299999999998</v>
      </c>
      <c r="P5" s="3"/>
      <c r="Q5" s="3">
        <v>122685.56</v>
      </c>
      <c r="R5" s="16">
        <v>9820.4</v>
      </c>
      <c r="S5" s="17"/>
      <c r="T5" s="16">
        <v>15288.33</v>
      </c>
      <c r="U5" s="16">
        <v>2465.33</v>
      </c>
      <c r="V5" s="16">
        <f>SUM(Q5:U5)</f>
        <v>150259.61999999997</v>
      </c>
      <c r="W5" s="3"/>
      <c r="X5" s="18">
        <v>164427.47</v>
      </c>
      <c r="Y5" s="16">
        <v>9202.94</v>
      </c>
      <c r="Z5" s="18">
        <v>10295.030000000001</v>
      </c>
      <c r="AA5" s="16">
        <v>69.12</v>
      </c>
      <c r="AB5" s="16">
        <v>375.24</v>
      </c>
      <c r="AC5" s="16">
        <f>SUM(X5:AB5)</f>
        <v>184369.8</v>
      </c>
      <c r="AD5" s="3"/>
      <c r="AE5" s="16">
        <v>1823.44</v>
      </c>
      <c r="AF5" s="16">
        <v>1287.2</v>
      </c>
      <c r="AG5" s="3">
        <v>8333.17</v>
      </c>
      <c r="AH5" s="3">
        <v>14105.9</v>
      </c>
      <c r="AI5" s="16">
        <f>SUM(AE5:AH5)</f>
        <v>25549.71</v>
      </c>
      <c r="AJ5" s="3"/>
      <c r="AK5" s="3">
        <v>477968.08</v>
      </c>
      <c r="AL5" s="16">
        <v>30873.87</v>
      </c>
      <c r="AM5" s="16">
        <v>466.36</v>
      </c>
      <c r="AN5" s="16">
        <v>14765.88</v>
      </c>
      <c r="AO5" s="16">
        <f>SUM(AK5:AN5)</f>
        <v>524074.19</v>
      </c>
      <c r="AP5" s="3"/>
      <c r="AQ5" s="3">
        <v>14186.15</v>
      </c>
      <c r="AR5" s="16">
        <v>1961.42</v>
      </c>
      <c r="AS5" s="16">
        <f>SUM(AQ5:AR5)</f>
        <v>16147.57</v>
      </c>
      <c r="AT5" s="3"/>
      <c r="AU5" s="16">
        <v>515.36</v>
      </c>
      <c r="AV5" s="3">
        <v>1812.56</v>
      </c>
      <c r="AW5" s="17"/>
      <c r="AX5" s="17">
        <f>SUM(AU5:AW5)</f>
        <v>2327.92</v>
      </c>
      <c r="AY5" s="4"/>
      <c r="AZ5" s="3">
        <v>4125.8599999999997</v>
      </c>
      <c r="BA5" s="17"/>
      <c r="BB5" s="17">
        <f>SUM(AZ5:BA5)</f>
        <v>4125.8599999999997</v>
      </c>
      <c r="BC5" s="4"/>
      <c r="BD5" s="17">
        <f>F5+K5+O5+V5+AC5+AI5+AO5+AS5+AX5+BB5</f>
        <v>920260.16999999993</v>
      </c>
      <c r="BE5" s="4"/>
      <c r="BF5" s="17"/>
      <c r="BG5" s="17"/>
      <c r="BH5" s="4"/>
      <c r="BI5" s="23">
        <f>SUM(BF5:BH5)</f>
        <v>0</v>
      </c>
    </row>
    <row r="6" spans="1:61" x14ac:dyDescent="0.35">
      <c r="A6" s="2" t="s">
        <v>39</v>
      </c>
      <c r="B6" s="2" t="s">
        <v>38</v>
      </c>
      <c r="C6" s="8"/>
      <c r="D6" s="17"/>
      <c r="E6" s="3">
        <v>3958.58</v>
      </c>
      <c r="F6" s="16">
        <f t="shared" ref="F6:F64" si="0">SUM(D6:E6)</f>
        <v>3958.58</v>
      </c>
      <c r="G6" s="3"/>
      <c r="H6" s="16">
        <v>984.27</v>
      </c>
      <c r="I6" s="11">
        <v>684.34</v>
      </c>
      <c r="J6" s="11">
        <v>3457.26</v>
      </c>
      <c r="K6" s="25">
        <f t="shared" ref="K6:K64" si="1">SUM(H6:J6)</f>
        <v>5125.8700000000008</v>
      </c>
      <c r="L6" s="5"/>
      <c r="M6" s="3">
        <v>1945.85</v>
      </c>
      <c r="N6" s="16">
        <v>169.55</v>
      </c>
      <c r="O6" s="16">
        <f t="shared" ref="O6:O64" si="2">SUM(M6:N6)</f>
        <v>2115.4</v>
      </c>
      <c r="P6" s="3"/>
      <c r="Q6" s="3">
        <v>94454.81</v>
      </c>
      <c r="R6" s="16">
        <v>11981.7</v>
      </c>
      <c r="S6" s="17"/>
      <c r="T6" s="16">
        <v>13189.62</v>
      </c>
      <c r="U6" s="16">
        <v>1177.8399999999999</v>
      </c>
      <c r="V6" s="16">
        <f t="shared" ref="V6:V64" si="3">SUM(Q6:U6)</f>
        <v>120803.96999999999</v>
      </c>
      <c r="W6" s="3"/>
      <c r="X6" s="18">
        <v>111177.08</v>
      </c>
      <c r="Y6" s="16">
        <v>11871.67</v>
      </c>
      <c r="Z6" s="18">
        <v>6576.05</v>
      </c>
      <c r="AA6" s="16">
        <v>29.12</v>
      </c>
      <c r="AB6" s="16">
        <v>184.24</v>
      </c>
      <c r="AC6" s="16">
        <f t="shared" ref="AC6:AC64" si="4">SUM(X6:AB6)</f>
        <v>129838.16</v>
      </c>
      <c r="AD6" s="3"/>
      <c r="AE6" s="16">
        <v>2110.8000000000002</v>
      </c>
      <c r="AF6" s="16">
        <v>1403.63</v>
      </c>
      <c r="AG6" s="3">
        <v>4479.8500000000004</v>
      </c>
      <c r="AH6" s="3">
        <v>14236.53</v>
      </c>
      <c r="AI6" s="16">
        <f t="shared" ref="AI6:AI64" si="5">SUM(AE6:AH6)</f>
        <v>22230.81</v>
      </c>
      <c r="AJ6" s="3"/>
      <c r="AK6" s="3">
        <v>356240.46</v>
      </c>
      <c r="AL6" s="16">
        <v>23081.08</v>
      </c>
      <c r="AM6" s="16">
        <v>360.24</v>
      </c>
      <c r="AN6" s="16">
        <v>7875.78</v>
      </c>
      <c r="AO6" s="16">
        <f t="shared" ref="AO6:AO64" si="6">SUM(AK6:AN6)</f>
        <v>387557.56000000006</v>
      </c>
      <c r="AP6" s="3"/>
      <c r="AQ6" s="3">
        <v>13768.24</v>
      </c>
      <c r="AR6" s="16">
        <v>2445.23</v>
      </c>
      <c r="AS6" s="16">
        <f t="shared" ref="AS6:AS64" si="7">SUM(AQ6:AR6)</f>
        <v>16213.47</v>
      </c>
      <c r="AT6" s="3"/>
      <c r="AU6" s="16">
        <v>124.12</v>
      </c>
      <c r="AV6" s="3">
        <v>2081.66</v>
      </c>
      <c r="AW6" s="17"/>
      <c r="AX6" s="17">
        <f t="shared" ref="AX6:AX64" si="8">SUM(AU6:AW6)</f>
        <v>2205.7799999999997</v>
      </c>
      <c r="AY6" s="4"/>
      <c r="AZ6" s="3">
        <v>5459.06</v>
      </c>
      <c r="BA6" s="16">
        <v>366.1</v>
      </c>
      <c r="BB6" s="17">
        <f t="shared" ref="BB6:BB64" si="9">SUM(AZ6:BA6)</f>
        <v>5825.1600000000008</v>
      </c>
      <c r="BC6" s="4"/>
      <c r="BD6" s="17">
        <f t="shared" ref="BD6:BD64" si="10">F6+K6+O6+V6+AC6+AI6+AO6+AS6+AX6+BB6</f>
        <v>695874.76000000013</v>
      </c>
      <c r="BE6" s="5"/>
      <c r="BF6" s="17"/>
      <c r="BG6" s="17"/>
      <c r="BH6" s="4"/>
      <c r="BI6" s="23">
        <f t="shared" ref="BI6:BI64" si="11">SUM(BF6:BH6)</f>
        <v>0</v>
      </c>
    </row>
    <row r="7" spans="1:61" x14ac:dyDescent="0.35">
      <c r="A7" s="2" t="s">
        <v>40</v>
      </c>
      <c r="B7" s="2" t="s">
        <v>38</v>
      </c>
      <c r="C7" s="2"/>
      <c r="D7" s="16">
        <v>396.24</v>
      </c>
      <c r="E7" s="3">
        <v>4489.9799999999996</v>
      </c>
      <c r="F7" s="16">
        <f t="shared" si="0"/>
        <v>4886.2199999999993</v>
      </c>
      <c r="G7" s="3"/>
      <c r="H7" s="16">
        <v>1285.56</v>
      </c>
      <c r="I7" s="11">
        <v>74.69</v>
      </c>
      <c r="J7" s="11">
        <v>3343.41</v>
      </c>
      <c r="K7" s="25">
        <f t="shared" si="1"/>
        <v>4703.66</v>
      </c>
      <c r="L7" s="5"/>
      <c r="M7" s="3">
        <v>1227.1099999999999</v>
      </c>
      <c r="N7" s="16">
        <v>209.24</v>
      </c>
      <c r="O7" s="16">
        <f t="shared" si="2"/>
        <v>1436.35</v>
      </c>
      <c r="P7" s="3"/>
      <c r="Q7" s="3">
        <v>83267.960000000006</v>
      </c>
      <c r="R7" s="16">
        <v>8931.76</v>
      </c>
      <c r="S7" s="17"/>
      <c r="T7" s="16">
        <v>9973.83</v>
      </c>
      <c r="U7" s="16">
        <v>1768.18</v>
      </c>
      <c r="V7" s="16">
        <f t="shared" si="3"/>
        <v>103941.73</v>
      </c>
      <c r="W7" s="3"/>
      <c r="X7" s="18">
        <v>207758.69</v>
      </c>
      <c r="Y7" s="16">
        <v>8553.35</v>
      </c>
      <c r="Z7" s="18">
        <v>10784.66</v>
      </c>
      <c r="AA7" s="16">
        <v>363.12</v>
      </c>
      <c r="AB7" s="16">
        <v>289.36</v>
      </c>
      <c r="AC7" s="16">
        <f t="shared" si="4"/>
        <v>227749.18</v>
      </c>
      <c r="AD7" s="3"/>
      <c r="AE7" s="16">
        <v>850.36</v>
      </c>
      <c r="AF7" s="16">
        <v>1013.17</v>
      </c>
      <c r="AG7" s="3">
        <v>5818.59</v>
      </c>
      <c r="AH7" s="3">
        <v>11676.95</v>
      </c>
      <c r="AI7" s="16">
        <f t="shared" si="5"/>
        <v>19359.07</v>
      </c>
      <c r="AJ7" s="3"/>
      <c r="AK7" s="3">
        <v>267950.02</v>
      </c>
      <c r="AL7" s="16">
        <v>18846.87</v>
      </c>
      <c r="AM7" s="16">
        <v>295.24</v>
      </c>
      <c r="AN7" s="16">
        <v>6842.46</v>
      </c>
      <c r="AO7" s="16">
        <f t="shared" si="6"/>
        <v>293934.59000000003</v>
      </c>
      <c r="AP7" s="3"/>
      <c r="AQ7" s="3">
        <v>9818.48</v>
      </c>
      <c r="AR7" s="16">
        <v>1693.04</v>
      </c>
      <c r="AS7" s="16">
        <f t="shared" si="7"/>
        <v>11511.52</v>
      </c>
      <c r="AT7" s="3"/>
      <c r="AU7" s="16">
        <v>37</v>
      </c>
      <c r="AV7" s="3">
        <v>735.72</v>
      </c>
      <c r="AW7" s="17"/>
      <c r="AX7" s="17">
        <f t="shared" si="8"/>
        <v>772.72</v>
      </c>
      <c r="AY7" s="4"/>
      <c r="AZ7" s="3">
        <v>4291.99</v>
      </c>
      <c r="BA7" s="17"/>
      <c r="BB7" s="17">
        <f t="shared" si="9"/>
        <v>4291.99</v>
      </c>
      <c r="BC7" s="4"/>
      <c r="BD7" s="17">
        <f t="shared" si="10"/>
        <v>672587.03</v>
      </c>
      <c r="BE7" s="4"/>
      <c r="BF7" s="17"/>
      <c r="BG7" s="17"/>
      <c r="BH7" s="4"/>
      <c r="BI7" s="23">
        <f t="shared" si="11"/>
        <v>0</v>
      </c>
    </row>
    <row r="8" spans="1:61" x14ac:dyDescent="0.35">
      <c r="A8" s="2" t="s">
        <v>41</v>
      </c>
      <c r="B8" s="2" t="s">
        <v>38</v>
      </c>
      <c r="C8" s="2"/>
      <c r="D8" s="16">
        <v>92.55</v>
      </c>
      <c r="E8" s="3">
        <v>1744.88</v>
      </c>
      <c r="F8" s="16">
        <f t="shared" si="0"/>
        <v>1837.43</v>
      </c>
      <c r="G8" s="3"/>
      <c r="H8" s="16">
        <v>415.22</v>
      </c>
      <c r="I8" s="12"/>
      <c r="J8" s="11">
        <v>858.58</v>
      </c>
      <c r="K8" s="25">
        <f t="shared" si="1"/>
        <v>1273.8000000000002</v>
      </c>
      <c r="L8" s="5"/>
      <c r="M8" s="3">
        <v>366.1</v>
      </c>
      <c r="N8" s="17"/>
      <c r="O8" s="16">
        <f t="shared" si="2"/>
        <v>366.1</v>
      </c>
      <c r="P8" s="3"/>
      <c r="Q8" s="3">
        <v>20767.57</v>
      </c>
      <c r="R8" s="16">
        <v>1801.04</v>
      </c>
      <c r="S8" s="16">
        <v>317.24</v>
      </c>
      <c r="T8" s="16">
        <v>1603.35</v>
      </c>
      <c r="U8" s="16">
        <v>214.55</v>
      </c>
      <c r="V8" s="16">
        <f t="shared" si="3"/>
        <v>24703.75</v>
      </c>
      <c r="W8" s="3"/>
      <c r="X8" s="18">
        <v>25984.61</v>
      </c>
      <c r="Y8" s="16">
        <v>2887.84</v>
      </c>
      <c r="Z8" s="18">
        <v>1496.83</v>
      </c>
      <c r="AA8" s="17"/>
      <c r="AB8" s="17"/>
      <c r="AC8" s="16">
        <f t="shared" si="4"/>
        <v>30369.279999999999</v>
      </c>
      <c r="AD8" s="3"/>
      <c r="AE8" s="16">
        <v>90</v>
      </c>
      <c r="AF8" s="16">
        <v>231.67</v>
      </c>
      <c r="AG8" s="3">
        <v>2272.08</v>
      </c>
      <c r="AH8" s="3">
        <v>4604.62</v>
      </c>
      <c r="AI8" s="16">
        <f t="shared" si="5"/>
        <v>7198.37</v>
      </c>
      <c r="AJ8" s="3"/>
      <c r="AK8" s="3">
        <v>68056.89</v>
      </c>
      <c r="AL8" s="16">
        <v>3991.21</v>
      </c>
      <c r="AM8" s="17"/>
      <c r="AN8" s="16">
        <v>2361.58</v>
      </c>
      <c r="AO8" s="16">
        <f t="shared" si="6"/>
        <v>74409.680000000008</v>
      </c>
      <c r="AP8" s="3"/>
      <c r="AQ8" s="3">
        <v>2112.42</v>
      </c>
      <c r="AR8" s="16">
        <v>30</v>
      </c>
      <c r="AS8" s="16">
        <f t="shared" si="7"/>
        <v>2142.42</v>
      </c>
      <c r="AT8" s="5"/>
      <c r="AU8" s="17"/>
      <c r="AV8" s="3">
        <v>253.24</v>
      </c>
      <c r="AW8" s="17"/>
      <c r="AX8" s="17">
        <f t="shared" si="8"/>
        <v>253.24</v>
      </c>
      <c r="AY8" s="4"/>
      <c r="AZ8" s="3">
        <v>1958.73</v>
      </c>
      <c r="BA8" s="17"/>
      <c r="BB8" s="17">
        <f t="shared" si="9"/>
        <v>1958.73</v>
      </c>
      <c r="BC8" s="4"/>
      <c r="BD8" s="17">
        <f t="shared" si="10"/>
        <v>144512.80000000002</v>
      </c>
      <c r="BE8" s="4"/>
      <c r="BF8" s="17"/>
      <c r="BG8" s="17"/>
      <c r="BH8" s="4"/>
      <c r="BI8" s="23">
        <f t="shared" si="11"/>
        <v>0</v>
      </c>
    </row>
    <row r="9" spans="1:61" x14ac:dyDescent="0.35">
      <c r="A9" s="2" t="s">
        <v>42</v>
      </c>
      <c r="B9" s="2" t="s">
        <v>38</v>
      </c>
      <c r="C9" s="8"/>
      <c r="D9" s="17"/>
      <c r="E9" s="3">
        <v>8466.2800000000007</v>
      </c>
      <c r="F9" s="16">
        <f t="shared" si="0"/>
        <v>8466.2800000000007</v>
      </c>
      <c r="G9" s="3"/>
      <c r="H9" s="16">
        <v>101.12</v>
      </c>
      <c r="I9" s="11">
        <v>129.55000000000001</v>
      </c>
      <c r="J9" s="11">
        <v>313.36</v>
      </c>
      <c r="K9" s="25">
        <f t="shared" si="1"/>
        <v>544.03</v>
      </c>
      <c r="L9" s="5"/>
      <c r="M9" s="3">
        <v>468.77</v>
      </c>
      <c r="N9" s="17"/>
      <c r="O9" s="16">
        <f t="shared" si="2"/>
        <v>468.77</v>
      </c>
      <c r="P9" s="3"/>
      <c r="Q9" s="3">
        <v>19537.86</v>
      </c>
      <c r="R9" s="16">
        <v>2557.9</v>
      </c>
      <c r="S9" s="17"/>
      <c r="T9" s="16">
        <v>2487.9499999999998</v>
      </c>
      <c r="U9" s="16">
        <v>315.67</v>
      </c>
      <c r="V9" s="16">
        <f t="shared" si="3"/>
        <v>24899.38</v>
      </c>
      <c r="W9" s="3"/>
      <c r="X9" s="18">
        <v>85925.36</v>
      </c>
      <c r="Y9" s="16">
        <v>2553.9699999999998</v>
      </c>
      <c r="Z9" s="18">
        <v>9643.43</v>
      </c>
      <c r="AA9" s="17"/>
      <c r="AB9" s="17"/>
      <c r="AC9" s="16">
        <f t="shared" si="4"/>
        <v>98122.760000000009</v>
      </c>
      <c r="AD9" s="3"/>
      <c r="AE9" s="16">
        <v>578.24</v>
      </c>
      <c r="AF9" s="16">
        <v>770.46</v>
      </c>
      <c r="AG9" s="3">
        <v>1223.94</v>
      </c>
      <c r="AH9" s="3">
        <v>4224.3900000000003</v>
      </c>
      <c r="AI9" s="16">
        <f t="shared" si="5"/>
        <v>6797.0300000000007</v>
      </c>
      <c r="AJ9" s="3"/>
      <c r="AK9" s="3">
        <v>90992.1</v>
      </c>
      <c r="AL9" s="16">
        <v>5900.26</v>
      </c>
      <c r="AM9" s="17"/>
      <c r="AN9" s="16">
        <v>2134.9499999999998</v>
      </c>
      <c r="AO9" s="16">
        <f t="shared" si="6"/>
        <v>99027.31</v>
      </c>
      <c r="AP9" s="3"/>
      <c r="AQ9" s="3">
        <v>4380.6099999999997</v>
      </c>
      <c r="AR9" s="16">
        <v>326.93</v>
      </c>
      <c r="AS9" s="16">
        <f t="shared" si="7"/>
        <v>4707.54</v>
      </c>
      <c r="AT9" s="3"/>
      <c r="AU9" s="16">
        <v>134.12</v>
      </c>
      <c r="AV9" s="3">
        <v>191.67</v>
      </c>
      <c r="AW9" s="17"/>
      <c r="AX9" s="17">
        <f t="shared" si="8"/>
        <v>325.78999999999996</v>
      </c>
      <c r="AY9" s="4"/>
      <c r="AZ9" s="3">
        <v>962.63</v>
      </c>
      <c r="BA9" s="16">
        <v>169.55</v>
      </c>
      <c r="BB9" s="17">
        <f t="shared" si="9"/>
        <v>1132.18</v>
      </c>
      <c r="BC9" s="4"/>
      <c r="BD9" s="17">
        <f t="shared" si="10"/>
        <v>244491.07000000004</v>
      </c>
      <c r="BE9" s="5"/>
      <c r="BF9" s="17"/>
      <c r="BG9" s="17"/>
      <c r="BH9" s="4"/>
      <c r="BI9" s="23">
        <f t="shared" si="11"/>
        <v>0</v>
      </c>
    </row>
    <row r="10" spans="1:61" x14ac:dyDescent="0.35">
      <c r="A10" s="2" t="s">
        <v>43</v>
      </c>
      <c r="B10" s="2" t="s">
        <v>38</v>
      </c>
      <c r="C10" s="2"/>
      <c r="D10" s="16">
        <v>129.55000000000001</v>
      </c>
      <c r="E10" s="3">
        <v>1764.42</v>
      </c>
      <c r="F10" s="16">
        <f t="shared" si="0"/>
        <v>1893.97</v>
      </c>
      <c r="G10" s="3"/>
      <c r="H10" s="16">
        <v>750.48</v>
      </c>
      <c r="I10" s="12"/>
      <c r="J10" s="11">
        <v>4313.96</v>
      </c>
      <c r="K10" s="25">
        <f t="shared" si="1"/>
        <v>5064.4400000000005</v>
      </c>
      <c r="L10" s="5"/>
      <c r="M10" s="3">
        <v>832.58</v>
      </c>
      <c r="N10" s="17"/>
      <c r="O10" s="16">
        <f t="shared" si="2"/>
        <v>832.58</v>
      </c>
      <c r="P10" s="3"/>
      <c r="Q10" s="3">
        <v>71894.740000000005</v>
      </c>
      <c r="R10" s="16">
        <v>8202.56</v>
      </c>
      <c r="S10" s="17"/>
      <c r="T10" s="16">
        <v>6392.31</v>
      </c>
      <c r="U10" s="16">
        <v>910.82</v>
      </c>
      <c r="V10" s="16">
        <f t="shared" si="3"/>
        <v>87400.430000000008</v>
      </c>
      <c r="W10" s="3"/>
      <c r="X10" s="18">
        <v>88464.2</v>
      </c>
      <c r="Y10" s="16">
        <v>10110.959999999999</v>
      </c>
      <c r="Z10" s="18">
        <v>3883.41</v>
      </c>
      <c r="AA10" s="16">
        <v>206.12</v>
      </c>
      <c r="AB10" s="16">
        <v>356.36</v>
      </c>
      <c r="AC10" s="16">
        <f t="shared" si="4"/>
        <v>103021.05</v>
      </c>
      <c r="AD10" s="3"/>
      <c r="AE10" s="16">
        <v>1540.63</v>
      </c>
      <c r="AF10" s="16">
        <v>1263.51</v>
      </c>
      <c r="AG10" s="3">
        <v>3370.29</v>
      </c>
      <c r="AH10" s="3">
        <v>6812.27</v>
      </c>
      <c r="AI10" s="16">
        <f t="shared" si="5"/>
        <v>12986.7</v>
      </c>
      <c r="AJ10" s="3"/>
      <c r="AK10" s="3">
        <v>243428.5</v>
      </c>
      <c r="AL10" s="16">
        <v>25959.67</v>
      </c>
      <c r="AM10" s="16">
        <v>423.22</v>
      </c>
      <c r="AN10" s="16">
        <v>6685.77</v>
      </c>
      <c r="AO10" s="16">
        <f t="shared" si="6"/>
        <v>276497.15999999997</v>
      </c>
      <c r="AP10" s="3"/>
      <c r="AQ10" s="3">
        <v>7703.62</v>
      </c>
      <c r="AR10" s="16">
        <v>1516.32</v>
      </c>
      <c r="AS10" s="16">
        <f t="shared" si="7"/>
        <v>9219.94</v>
      </c>
      <c r="AT10" s="3"/>
      <c r="AU10" s="16">
        <v>295.24</v>
      </c>
      <c r="AV10" s="3">
        <v>1826.42</v>
      </c>
      <c r="AW10" s="17"/>
      <c r="AX10" s="17">
        <f t="shared" si="8"/>
        <v>2121.66</v>
      </c>
      <c r="AY10" s="4"/>
      <c r="AZ10" s="3">
        <v>2009.19</v>
      </c>
      <c r="BA10" s="17"/>
      <c r="BB10" s="17">
        <f t="shared" si="9"/>
        <v>2009.19</v>
      </c>
      <c r="BC10" s="4"/>
      <c r="BD10" s="17">
        <f t="shared" si="10"/>
        <v>501047.12</v>
      </c>
      <c r="BE10" s="4"/>
      <c r="BF10" s="17"/>
      <c r="BG10" s="17"/>
      <c r="BH10" s="4"/>
      <c r="BI10" s="23">
        <f t="shared" si="11"/>
        <v>0</v>
      </c>
    </row>
    <row r="11" spans="1:61" x14ac:dyDescent="0.35">
      <c r="A11" s="2" t="s">
        <v>44</v>
      </c>
      <c r="B11" s="2" t="s">
        <v>38</v>
      </c>
      <c r="C11" s="2"/>
      <c r="D11" s="16">
        <v>474.48</v>
      </c>
      <c r="E11" s="3">
        <v>9233.4500000000007</v>
      </c>
      <c r="F11" s="16">
        <f t="shared" si="0"/>
        <v>9707.93</v>
      </c>
      <c r="G11" s="3"/>
      <c r="H11" s="16">
        <v>1560.2</v>
      </c>
      <c r="I11" s="11">
        <v>151.12</v>
      </c>
      <c r="J11" s="11">
        <v>5435.37</v>
      </c>
      <c r="K11" s="25">
        <f t="shared" si="1"/>
        <v>7146.6900000000005</v>
      </c>
      <c r="L11" s="5"/>
      <c r="M11" s="3">
        <v>1338.82</v>
      </c>
      <c r="N11" s="17"/>
      <c r="O11" s="16">
        <f t="shared" si="2"/>
        <v>1338.82</v>
      </c>
      <c r="P11" s="3"/>
      <c r="Q11" s="3">
        <v>100029.23</v>
      </c>
      <c r="R11" s="16">
        <v>10978.57</v>
      </c>
      <c r="S11" s="17"/>
      <c r="T11" s="16">
        <v>13551.65</v>
      </c>
      <c r="U11" s="16">
        <v>998.58</v>
      </c>
      <c r="V11" s="16">
        <f t="shared" si="3"/>
        <v>125558.02999999998</v>
      </c>
      <c r="W11" s="3"/>
      <c r="X11" s="18">
        <v>201857.88</v>
      </c>
      <c r="Y11" s="16">
        <v>11194.31</v>
      </c>
      <c r="Z11" s="18">
        <v>14109.38</v>
      </c>
      <c r="AA11" s="17"/>
      <c r="AB11" s="16">
        <v>1288.72</v>
      </c>
      <c r="AC11" s="16">
        <f t="shared" si="4"/>
        <v>228450.29</v>
      </c>
      <c r="AD11" s="3"/>
      <c r="AE11" s="16">
        <v>1360.2</v>
      </c>
      <c r="AF11" s="16">
        <v>1839.97</v>
      </c>
      <c r="AG11" s="3">
        <v>7197.32</v>
      </c>
      <c r="AH11" s="3">
        <v>13010.44</v>
      </c>
      <c r="AI11" s="16">
        <f t="shared" si="5"/>
        <v>23407.93</v>
      </c>
      <c r="AJ11" s="3"/>
      <c r="AK11" s="3">
        <v>302370.12</v>
      </c>
      <c r="AL11" s="16">
        <v>27925.05</v>
      </c>
      <c r="AM11" s="16">
        <v>493.36</v>
      </c>
      <c r="AN11" s="16">
        <v>8637.31</v>
      </c>
      <c r="AO11" s="16">
        <f t="shared" si="6"/>
        <v>339425.83999999997</v>
      </c>
      <c r="AP11" s="3"/>
      <c r="AQ11" s="3">
        <v>7871</v>
      </c>
      <c r="AR11" s="16">
        <v>2007.42</v>
      </c>
      <c r="AS11" s="16">
        <f t="shared" si="7"/>
        <v>9878.42</v>
      </c>
      <c r="AT11" s="3"/>
      <c r="AU11" s="16">
        <v>305.24</v>
      </c>
      <c r="AV11" s="3">
        <v>1731.32</v>
      </c>
      <c r="AW11" s="17"/>
      <c r="AX11" s="17">
        <f t="shared" si="8"/>
        <v>2036.56</v>
      </c>
      <c r="AY11" s="4"/>
      <c r="AZ11" s="3">
        <v>4618.22</v>
      </c>
      <c r="BA11" s="16">
        <v>27</v>
      </c>
      <c r="BB11" s="17">
        <f t="shared" si="9"/>
        <v>4645.22</v>
      </c>
      <c r="BC11" s="4"/>
      <c r="BD11" s="17">
        <f t="shared" si="10"/>
        <v>751595.7300000001</v>
      </c>
      <c r="BE11" s="5"/>
      <c r="BF11" s="17"/>
      <c r="BG11" s="17"/>
      <c r="BH11" s="4"/>
      <c r="BI11" s="23">
        <f t="shared" si="11"/>
        <v>0</v>
      </c>
    </row>
    <row r="12" spans="1:61" x14ac:dyDescent="0.35">
      <c r="A12" s="2" t="s">
        <v>45</v>
      </c>
      <c r="B12" s="2" t="s">
        <v>38</v>
      </c>
      <c r="C12" s="2"/>
      <c r="D12" s="16">
        <v>595.36</v>
      </c>
      <c r="E12" s="3">
        <v>6348.26</v>
      </c>
      <c r="F12" s="16">
        <f t="shared" si="0"/>
        <v>6943.62</v>
      </c>
      <c r="G12" s="3"/>
      <c r="H12" s="16">
        <v>1360.94</v>
      </c>
      <c r="I12" s="11">
        <v>316.36</v>
      </c>
      <c r="J12" s="11">
        <v>7567.03</v>
      </c>
      <c r="K12" s="25">
        <f t="shared" si="1"/>
        <v>9244.33</v>
      </c>
      <c r="L12" s="5"/>
      <c r="M12" s="3">
        <v>1792.14</v>
      </c>
      <c r="N12" s="16">
        <v>118.12</v>
      </c>
      <c r="O12" s="16">
        <f t="shared" si="2"/>
        <v>1910.2600000000002</v>
      </c>
      <c r="P12" s="3"/>
      <c r="Q12" s="3">
        <v>106766.36</v>
      </c>
      <c r="R12" s="16">
        <v>12787.11</v>
      </c>
      <c r="S12" s="16">
        <v>80</v>
      </c>
      <c r="T12" s="16">
        <v>13015.09</v>
      </c>
      <c r="U12" s="16">
        <v>2179.9499999999998</v>
      </c>
      <c r="V12" s="16">
        <f t="shared" si="3"/>
        <v>134828.51</v>
      </c>
      <c r="W12" s="3"/>
      <c r="X12" s="18">
        <v>161008.97</v>
      </c>
      <c r="Y12" s="16">
        <v>11891.68</v>
      </c>
      <c r="Z12" s="18">
        <v>13986.91</v>
      </c>
      <c r="AA12" s="16">
        <v>116.12</v>
      </c>
      <c r="AB12" s="16">
        <v>1568.2</v>
      </c>
      <c r="AC12" s="16">
        <f t="shared" si="4"/>
        <v>188571.88</v>
      </c>
      <c r="AD12" s="3"/>
      <c r="AE12" s="16">
        <v>1404.61</v>
      </c>
      <c r="AF12" s="16">
        <v>2082.7800000000002</v>
      </c>
      <c r="AG12" s="3">
        <v>6147.22</v>
      </c>
      <c r="AH12" s="3">
        <v>11816.27</v>
      </c>
      <c r="AI12" s="16">
        <f t="shared" si="5"/>
        <v>21450.880000000001</v>
      </c>
      <c r="AJ12" s="3"/>
      <c r="AK12" s="3">
        <v>358958.55</v>
      </c>
      <c r="AL12" s="16">
        <v>29593.46</v>
      </c>
      <c r="AM12" s="16">
        <v>295.24</v>
      </c>
      <c r="AN12" s="16">
        <v>11736.94</v>
      </c>
      <c r="AO12" s="16">
        <f t="shared" si="6"/>
        <v>400584.19</v>
      </c>
      <c r="AP12" s="3"/>
      <c r="AQ12" s="3">
        <v>10461.64</v>
      </c>
      <c r="AR12" s="16">
        <v>1104.82</v>
      </c>
      <c r="AS12" s="16">
        <f t="shared" si="7"/>
        <v>11566.46</v>
      </c>
      <c r="AT12" s="3"/>
      <c r="AU12" s="16">
        <v>268.24</v>
      </c>
      <c r="AV12" s="3">
        <v>2105.59</v>
      </c>
      <c r="AW12" s="17"/>
      <c r="AX12" s="17">
        <f t="shared" si="8"/>
        <v>2373.83</v>
      </c>
      <c r="AY12" s="4"/>
      <c r="AZ12" s="3">
        <v>3523.44</v>
      </c>
      <c r="BA12" s="16">
        <v>27</v>
      </c>
      <c r="BB12" s="17">
        <f t="shared" si="9"/>
        <v>3550.44</v>
      </c>
      <c r="BC12" s="4"/>
      <c r="BD12" s="17">
        <f t="shared" si="10"/>
        <v>781024.39999999979</v>
      </c>
      <c r="BE12" s="5"/>
      <c r="BF12" s="17"/>
      <c r="BG12" s="17"/>
      <c r="BH12" s="4"/>
      <c r="BI12" s="23">
        <f t="shared" si="11"/>
        <v>0</v>
      </c>
    </row>
    <row r="13" spans="1:61" x14ac:dyDescent="0.35">
      <c r="A13" s="2" t="s">
        <v>46</v>
      </c>
      <c r="B13" s="2" t="s">
        <v>38</v>
      </c>
      <c r="C13" s="2"/>
      <c r="D13" s="16">
        <v>277.12</v>
      </c>
      <c r="E13" s="3">
        <v>4921.78</v>
      </c>
      <c r="F13" s="16">
        <f t="shared" si="0"/>
        <v>5198.8999999999996</v>
      </c>
      <c r="G13" s="3"/>
      <c r="H13" s="16">
        <v>828.48</v>
      </c>
      <c r="I13" s="11">
        <v>3869.79</v>
      </c>
      <c r="J13" s="11">
        <v>3932.86</v>
      </c>
      <c r="K13" s="25">
        <f t="shared" si="1"/>
        <v>8631.130000000001</v>
      </c>
      <c r="L13" s="5"/>
      <c r="M13" s="3">
        <v>1360.49</v>
      </c>
      <c r="N13" s="16">
        <v>27</v>
      </c>
      <c r="O13" s="16">
        <f t="shared" si="2"/>
        <v>1387.49</v>
      </c>
      <c r="P13" s="3"/>
      <c r="Q13" s="3">
        <v>102445.22</v>
      </c>
      <c r="R13" s="16">
        <v>11980.51</v>
      </c>
      <c r="S13" s="16">
        <v>230.12</v>
      </c>
      <c r="T13" s="16">
        <v>11240.4</v>
      </c>
      <c r="U13" s="16">
        <v>1790.4</v>
      </c>
      <c r="V13" s="16">
        <f t="shared" si="3"/>
        <v>127686.64999999998</v>
      </c>
      <c r="W13" s="3"/>
      <c r="X13" s="18">
        <v>156396.99</v>
      </c>
      <c r="Y13" s="16">
        <v>14468.37</v>
      </c>
      <c r="Z13" s="18">
        <v>12351.46</v>
      </c>
      <c r="AA13" s="17"/>
      <c r="AB13" s="16">
        <v>413.24</v>
      </c>
      <c r="AC13" s="16">
        <f t="shared" si="4"/>
        <v>183630.05999999997</v>
      </c>
      <c r="AD13" s="3"/>
      <c r="AE13" s="16">
        <v>1655.06</v>
      </c>
      <c r="AF13" s="16">
        <v>1312.94</v>
      </c>
      <c r="AG13" s="3">
        <v>5261.14</v>
      </c>
      <c r="AH13" s="3">
        <v>12056.73</v>
      </c>
      <c r="AI13" s="16">
        <f t="shared" si="5"/>
        <v>20285.87</v>
      </c>
      <c r="AJ13" s="3"/>
      <c r="AK13" s="3">
        <v>345169.03</v>
      </c>
      <c r="AL13" s="16">
        <v>26062.77</v>
      </c>
      <c r="AM13" s="16">
        <v>183.12</v>
      </c>
      <c r="AN13" s="16">
        <v>7580.78</v>
      </c>
      <c r="AO13" s="16">
        <f t="shared" si="6"/>
        <v>378995.70000000007</v>
      </c>
      <c r="AP13" s="3"/>
      <c r="AQ13" s="3">
        <v>7207.84</v>
      </c>
      <c r="AR13" s="16">
        <v>1970.85</v>
      </c>
      <c r="AS13" s="16">
        <f t="shared" si="7"/>
        <v>9178.69</v>
      </c>
      <c r="AT13" s="3"/>
      <c r="AU13" s="16">
        <v>1083.72</v>
      </c>
      <c r="AV13" s="3">
        <v>1786.56</v>
      </c>
      <c r="AW13" s="17"/>
      <c r="AX13" s="17">
        <f t="shared" si="8"/>
        <v>2870.2799999999997</v>
      </c>
      <c r="AY13" s="4"/>
      <c r="AZ13" s="3">
        <v>2947.7</v>
      </c>
      <c r="BA13" s="17"/>
      <c r="BB13" s="17">
        <f t="shared" si="9"/>
        <v>2947.7</v>
      </c>
      <c r="BC13" s="4"/>
      <c r="BD13" s="17">
        <f t="shared" si="10"/>
        <v>740812.47</v>
      </c>
      <c r="BE13" s="4"/>
      <c r="BF13" s="17"/>
      <c r="BG13" s="17"/>
      <c r="BH13" s="4"/>
      <c r="BI13" s="23">
        <f t="shared" si="11"/>
        <v>0</v>
      </c>
    </row>
    <row r="14" spans="1:61" x14ac:dyDescent="0.35">
      <c r="A14" s="2" t="s">
        <v>47</v>
      </c>
      <c r="B14" s="2" t="s">
        <v>38</v>
      </c>
      <c r="C14" s="2"/>
      <c r="D14" s="16">
        <v>573.36</v>
      </c>
      <c r="E14" s="3">
        <v>12982.31</v>
      </c>
      <c r="F14" s="16">
        <f t="shared" si="0"/>
        <v>13555.67</v>
      </c>
      <c r="G14" s="3"/>
      <c r="H14" s="16">
        <v>1140.8399999999999</v>
      </c>
      <c r="I14" s="11">
        <v>185.24</v>
      </c>
      <c r="J14" s="11">
        <v>5489.31</v>
      </c>
      <c r="K14" s="25">
        <f t="shared" si="1"/>
        <v>6815.39</v>
      </c>
      <c r="L14" s="5"/>
      <c r="M14" s="3">
        <v>1600.16</v>
      </c>
      <c r="N14" s="16">
        <v>77</v>
      </c>
      <c r="O14" s="16">
        <f t="shared" si="2"/>
        <v>1677.16</v>
      </c>
      <c r="P14" s="3"/>
      <c r="Q14" s="3">
        <v>123377.51</v>
      </c>
      <c r="R14" s="16">
        <v>11378.02</v>
      </c>
      <c r="S14" s="16">
        <v>134.55000000000001</v>
      </c>
      <c r="T14" s="16">
        <v>11361.66</v>
      </c>
      <c r="U14" s="16">
        <v>2605.2600000000002</v>
      </c>
      <c r="V14" s="16">
        <f t="shared" si="3"/>
        <v>148857</v>
      </c>
      <c r="W14" s="3"/>
      <c r="X14" s="18">
        <v>236274.08</v>
      </c>
      <c r="Y14" s="16">
        <v>14436.7</v>
      </c>
      <c r="Z14" s="18">
        <v>9333.59</v>
      </c>
      <c r="AA14" s="17"/>
      <c r="AB14" s="16">
        <v>735.6</v>
      </c>
      <c r="AC14" s="16">
        <f t="shared" si="4"/>
        <v>260779.97</v>
      </c>
      <c r="AD14" s="3"/>
      <c r="AE14" s="16">
        <v>1936.99</v>
      </c>
      <c r="AF14" s="16">
        <v>864.91</v>
      </c>
      <c r="AG14" s="3">
        <v>6447.07</v>
      </c>
      <c r="AH14" s="3">
        <v>13705.73</v>
      </c>
      <c r="AI14" s="16">
        <f t="shared" si="5"/>
        <v>22954.699999999997</v>
      </c>
      <c r="AJ14" s="3"/>
      <c r="AK14" s="3">
        <v>391900.87</v>
      </c>
      <c r="AL14" s="16">
        <v>31910.76</v>
      </c>
      <c r="AM14" s="16">
        <v>356.24</v>
      </c>
      <c r="AN14" s="16">
        <v>11189.31</v>
      </c>
      <c r="AO14" s="16">
        <f t="shared" si="6"/>
        <v>435357.18</v>
      </c>
      <c r="AP14" s="3"/>
      <c r="AQ14" s="3">
        <v>10807.09</v>
      </c>
      <c r="AR14" s="16">
        <v>1217.8399999999999</v>
      </c>
      <c r="AS14" s="16">
        <f t="shared" si="7"/>
        <v>12024.93</v>
      </c>
      <c r="AT14" s="3"/>
      <c r="AU14" s="16">
        <v>146.12</v>
      </c>
      <c r="AV14" s="3">
        <v>1177.96</v>
      </c>
      <c r="AW14" s="17"/>
      <c r="AX14" s="17">
        <f t="shared" si="8"/>
        <v>1324.08</v>
      </c>
      <c r="AY14" s="4"/>
      <c r="AZ14" s="3">
        <v>4932.3900000000003</v>
      </c>
      <c r="BA14" s="16">
        <v>346.24</v>
      </c>
      <c r="BB14" s="17">
        <f t="shared" si="9"/>
        <v>5278.63</v>
      </c>
      <c r="BC14" s="4"/>
      <c r="BD14" s="17">
        <f t="shared" si="10"/>
        <v>908624.71000000008</v>
      </c>
      <c r="BE14" s="5"/>
      <c r="BF14" s="17"/>
      <c r="BG14" s="17"/>
      <c r="BH14" s="4"/>
      <c r="BI14" s="23">
        <f t="shared" si="11"/>
        <v>0</v>
      </c>
    </row>
    <row r="15" spans="1:61" x14ac:dyDescent="0.35">
      <c r="A15" s="2" t="s">
        <v>48</v>
      </c>
      <c r="B15" s="2" t="s">
        <v>38</v>
      </c>
      <c r="C15" s="2"/>
      <c r="D15" s="16">
        <v>319.24</v>
      </c>
      <c r="E15" s="3">
        <v>8953.89</v>
      </c>
      <c r="F15" s="16">
        <f t="shared" si="0"/>
        <v>9273.1299999999992</v>
      </c>
      <c r="G15" s="3"/>
      <c r="H15" s="16">
        <v>1086.96</v>
      </c>
      <c r="I15" s="11">
        <v>771.48</v>
      </c>
      <c r="J15" s="11">
        <v>3906</v>
      </c>
      <c r="K15" s="25">
        <f t="shared" si="1"/>
        <v>5764.4400000000005</v>
      </c>
      <c r="L15" s="5"/>
      <c r="M15" s="3">
        <v>2508.98</v>
      </c>
      <c r="N15" s="17"/>
      <c r="O15" s="16">
        <f t="shared" si="2"/>
        <v>2508.98</v>
      </c>
      <c r="P15" s="3"/>
      <c r="Q15" s="3">
        <v>115274.35</v>
      </c>
      <c r="R15" s="16">
        <v>9821.14</v>
      </c>
      <c r="S15" s="17"/>
      <c r="T15" s="16">
        <v>12459.32</v>
      </c>
      <c r="U15" s="16">
        <v>2495.71</v>
      </c>
      <c r="V15" s="16">
        <f t="shared" si="3"/>
        <v>140050.51999999999</v>
      </c>
      <c r="W15" s="3"/>
      <c r="X15" s="18">
        <v>183437.84</v>
      </c>
      <c r="Y15" s="16">
        <v>10691.71</v>
      </c>
      <c r="Z15" s="18">
        <v>17097.36</v>
      </c>
      <c r="AA15" s="16">
        <v>281.12</v>
      </c>
      <c r="AB15" s="16">
        <v>1124.8399999999999</v>
      </c>
      <c r="AC15" s="16">
        <f t="shared" si="4"/>
        <v>212632.86999999997</v>
      </c>
      <c r="AD15" s="3"/>
      <c r="AE15" s="16">
        <v>1416.51</v>
      </c>
      <c r="AF15" s="16">
        <v>1509.87</v>
      </c>
      <c r="AG15" s="3">
        <v>7953.8</v>
      </c>
      <c r="AH15" s="3">
        <v>16096.3</v>
      </c>
      <c r="AI15" s="16">
        <f t="shared" si="5"/>
        <v>26976.48</v>
      </c>
      <c r="AJ15" s="3"/>
      <c r="AK15" s="3">
        <v>380742.09</v>
      </c>
      <c r="AL15" s="16">
        <v>34055.660000000003</v>
      </c>
      <c r="AM15" s="16">
        <v>923.72</v>
      </c>
      <c r="AN15" s="16">
        <v>10506.23</v>
      </c>
      <c r="AO15" s="16">
        <f t="shared" si="6"/>
        <v>426227.69999999995</v>
      </c>
      <c r="AP15" s="3"/>
      <c r="AQ15" s="3">
        <v>12295.93</v>
      </c>
      <c r="AR15" s="16">
        <v>2579.21</v>
      </c>
      <c r="AS15" s="16">
        <f t="shared" si="7"/>
        <v>14875.14</v>
      </c>
      <c r="AT15" s="3"/>
      <c r="AU15" s="16">
        <v>364.24</v>
      </c>
      <c r="AV15" s="3">
        <v>1965.92</v>
      </c>
      <c r="AW15" s="17"/>
      <c r="AX15" s="17">
        <f t="shared" si="8"/>
        <v>2330.16</v>
      </c>
      <c r="AY15" s="4"/>
      <c r="AZ15" s="3">
        <v>5537.49</v>
      </c>
      <c r="BA15" s="17"/>
      <c r="BB15" s="17">
        <f t="shared" si="9"/>
        <v>5537.49</v>
      </c>
      <c r="BC15" s="4"/>
      <c r="BD15" s="17">
        <f t="shared" si="10"/>
        <v>846176.90999999992</v>
      </c>
      <c r="BE15" s="4"/>
      <c r="BF15" s="17"/>
      <c r="BG15" s="17"/>
      <c r="BH15" s="4"/>
      <c r="BI15" s="23">
        <f t="shared" si="11"/>
        <v>0</v>
      </c>
    </row>
    <row r="16" spans="1:61" x14ac:dyDescent="0.35">
      <c r="A16" s="2" t="s">
        <v>49</v>
      </c>
      <c r="B16" s="2" t="s">
        <v>38</v>
      </c>
      <c r="C16" s="2"/>
      <c r="D16" s="16">
        <v>665.12</v>
      </c>
      <c r="E16" s="3">
        <v>5455.3</v>
      </c>
      <c r="F16" s="16">
        <f t="shared" si="0"/>
        <v>6120.42</v>
      </c>
      <c r="G16" s="3"/>
      <c r="H16" s="16">
        <v>749.48</v>
      </c>
      <c r="I16" s="11">
        <v>425.48</v>
      </c>
      <c r="J16" s="11">
        <v>7916.22</v>
      </c>
      <c r="K16" s="25">
        <f t="shared" si="1"/>
        <v>9091.18</v>
      </c>
      <c r="L16" s="5"/>
      <c r="M16" s="3">
        <v>1461.61</v>
      </c>
      <c r="N16" s="16">
        <v>143.12</v>
      </c>
      <c r="O16" s="16">
        <f t="shared" si="2"/>
        <v>1604.73</v>
      </c>
      <c r="P16" s="3"/>
      <c r="Q16" s="3">
        <v>103271.59</v>
      </c>
      <c r="R16" s="16">
        <v>13429.37</v>
      </c>
      <c r="S16" s="17"/>
      <c r="T16" s="16">
        <v>13768.05</v>
      </c>
      <c r="U16" s="16">
        <v>2321.33</v>
      </c>
      <c r="V16" s="16">
        <f t="shared" si="3"/>
        <v>132790.34</v>
      </c>
      <c r="W16" s="3"/>
      <c r="X16" s="18">
        <v>122456.65</v>
      </c>
      <c r="Y16" s="16">
        <v>13871.27</v>
      </c>
      <c r="Z16" s="18">
        <v>9243.68</v>
      </c>
      <c r="AA16" s="17"/>
      <c r="AB16" s="16">
        <v>1376.08</v>
      </c>
      <c r="AC16" s="16">
        <f t="shared" si="4"/>
        <v>146947.67999999996</v>
      </c>
      <c r="AD16" s="3"/>
      <c r="AE16" s="16">
        <v>1655.75</v>
      </c>
      <c r="AF16" s="16">
        <v>1619.06</v>
      </c>
      <c r="AG16" s="3">
        <v>7348.79</v>
      </c>
      <c r="AH16" s="3">
        <v>15177.75</v>
      </c>
      <c r="AI16" s="16">
        <f t="shared" si="5"/>
        <v>25801.35</v>
      </c>
      <c r="AJ16" s="3"/>
      <c r="AK16" s="3">
        <v>376382.64</v>
      </c>
      <c r="AL16" s="16">
        <v>27478.66</v>
      </c>
      <c r="AM16" s="16">
        <v>506.79</v>
      </c>
      <c r="AN16" s="16">
        <v>9304.0400000000009</v>
      </c>
      <c r="AO16" s="16">
        <f t="shared" si="6"/>
        <v>413672.12999999995</v>
      </c>
      <c r="AP16" s="3"/>
      <c r="AQ16" s="3">
        <v>11094.88</v>
      </c>
      <c r="AR16" s="16">
        <v>2452.9899999999998</v>
      </c>
      <c r="AS16" s="16">
        <f t="shared" si="7"/>
        <v>13547.869999999999</v>
      </c>
      <c r="AT16" s="3"/>
      <c r="AU16" s="16">
        <v>592.48</v>
      </c>
      <c r="AV16" s="3">
        <v>1608.68</v>
      </c>
      <c r="AW16" s="17"/>
      <c r="AX16" s="17">
        <f t="shared" si="8"/>
        <v>2201.16</v>
      </c>
      <c r="AY16" s="4"/>
      <c r="AZ16" s="3">
        <v>3536.78</v>
      </c>
      <c r="BA16" s="16">
        <v>353.22</v>
      </c>
      <c r="BB16" s="17">
        <f t="shared" si="9"/>
        <v>3890</v>
      </c>
      <c r="BC16" s="4"/>
      <c r="BD16" s="17">
        <f t="shared" si="10"/>
        <v>755666.85999999987</v>
      </c>
      <c r="BE16" s="5"/>
      <c r="BF16" s="17"/>
      <c r="BG16" s="17"/>
      <c r="BH16" s="4"/>
      <c r="BI16" s="23">
        <f t="shared" si="11"/>
        <v>0</v>
      </c>
    </row>
    <row r="17" spans="1:61" x14ac:dyDescent="0.35">
      <c r="A17" s="2" t="s">
        <v>37</v>
      </c>
      <c r="B17" s="2" t="s">
        <v>50</v>
      </c>
      <c r="C17" s="2"/>
      <c r="D17" s="16">
        <v>504.48</v>
      </c>
      <c r="E17" s="3">
        <v>5235.76</v>
      </c>
      <c r="F17" s="16">
        <f t="shared" si="0"/>
        <v>5740.24</v>
      </c>
      <c r="G17" s="3"/>
      <c r="H17" s="16">
        <v>1120.8399999999999</v>
      </c>
      <c r="I17" s="11">
        <v>101.12</v>
      </c>
      <c r="J17" s="11">
        <v>2823.47</v>
      </c>
      <c r="K17" s="25">
        <f t="shared" si="1"/>
        <v>4045.43</v>
      </c>
      <c r="L17" s="5"/>
      <c r="M17" s="3">
        <v>1718.57</v>
      </c>
      <c r="N17" s="16">
        <v>27</v>
      </c>
      <c r="O17" s="16">
        <f t="shared" si="2"/>
        <v>1745.57</v>
      </c>
      <c r="P17" s="3"/>
      <c r="Q17" s="3">
        <v>105611.67</v>
      </c>
      <c r="R17" s="16">
        <v>11520</v>
      </c>
      <c r="S17" s="17"/>
      <c r="T17" s="16">
        <v>9906.2000000000007</v>
      </c>
      <c r="U17" s="16">
        <v>2439.33</v>
      </c>
      <c r="V17" s="16">
        <f t="shared" si="3"/>
        <v>129477.2</v>
      </c>
      <c r="W17" s="3"/>
      <c r="X17" s="18">
        <v>129674.01</v>
      </c>
      <c r="Y17" s="16">
        <v>8723.9599999999991</v>
      </c>
      <c r="Z17" s="18">
        <v>11617.87</v>
      </c>
      <c r="AA17" s="17"/>
      <c r="AB17" s="16">
        <v>582.91</v>
      </c>
      <c r="AC17" s="16">
        <f t="shared" si="4"/>
        <v>150598.75</v>
      </c>
      <c r="AD17" s="3"/>
      <c r="AE17" s="16">
        <v>1829.32</v>
      </c>
      <c r="AF17" s="16">
        <v>2078.9899999999998</v>
      </c>
      <c r="AG17" s="3">
        <v>5951.38</v>
      </c>
      <c r="AH17" s="3">
        <v>13543.11</v>
      </c>
      <c r="AI17" s="16">
        <f t="shared" si="5"/>
        <v>23402.799999999999</v>
      </c>
      <c r="AJ17" s="3"/>
      <c r="AK17" s="3">
        <v>344026.7</v>
      </c>
      <c r="AL17" s="16">
        <v>24549.57</v>
      </c>
      <c r="AM17" s="16">
        <v>270.24</v>
      </c>
      <c r="AN17" s="16">
        <v>9455.35</v>
      </c>
      <c r="AO17" s="16">
        <f t="shared" si="6"/>
        <v>378301.86</v>
      </c>
      <c r="AP17" s="3"/>
      <c r="AQ17" s="3">
        <v>10446.379999999999</v>
      </c>
      <c r="AR17" s="16">
        <v>3107.07</v>
      </c>
      <c r="AS17" s="16">
        <f t="shared" si="7"/>
        <v>13553.449999999999</v>
      </c>
      <c r="AT17" s="5"/>
      <c r="AU17" s="17"/>
      <c r="AV17" s="3">
        <v>653.6</v>
      </c>
      <c r="AW17" s="17"/>
      <c r="AX17" s="17">
        <f t="shared" si="8"/>
        <v>653.6</v>
      </c>
      <c r="AY17" s="4"/>
      <c r="AZ17" s="3">
        <v>4186.1400000000003</v>
      </c>
      <c r="BA17" s="16">
        <v>91.12</v>
      </c>
      <c r="BB17" s="17">
        <f t="shared" si="9"/>
        <v>4277.26</v>
      </c>
      <c r="BC17" s="4"/>
      <c r="BD17" s="17">
        <f t="shared" si="10"/>
        <v>711796.15999999992</v>
      </c>
      <c r="BE17" s="3"/>
      <c r="BF17" s="16">
        <v>665.48</v>
      </c>
      <c r="BG17" s="17"/>
      <c r="BH17" s="4"/>
      <c r="BI17" s="23">
        <f t="shared" si="11"/>
        <v>665.48</v>
      </c>
    </row>
    <row r="18" spans="1:61" x14ac:dyDescent="0.35">
      <c r="A18" s="2" t="s">
        <v>39</v>
      </c>
      <c r="B18" s="2" t="s">
        <v>50</v>
      </c>
      <c r="C18" s="2"/>
      <c r="D18" s="16">
        <v>46</v>
      </c>
      <c r="E18" s="3">
        <v>12430.71</v>
      </c>
      <c r="F18" s="16">
        <f t="shared" si="0"/>
        <v>12476.71</v>
      </c>
      <c r="G18" s="3"/>
      <c r="H18" s="16">
        <v>852.48</v>
      </c>
      <c r="I18" s="11">
        <v>445.36</v>
      </c>
      <c r="J18" s="11">
        <v>4331.24</v>
      </c>
      <c r="K18" s="25">
        <f t="shared" si="1"/>
        <v>5629.08</v>
      </c>
      <c r="L18" s="5"/>
      <c r="M18" s="3">
        <v>1864.33</v>
      </c>
      <c r="N18" s="16">
        <v>169.55</v>
      </c>
      <c r="O18" s="16">
        <f t="shared" si="2"/>
        <v>2033.8799999999999</v>
      </c>
      <c r="P18" s="3"/>
      <c r="Q18" s="3">
        <v>82369.66</v>
      </c>
      <c r="R18" s="16">
        <v>8844.75</v>
      </c>
      <c r="S18" s="17"/>
      <c r="T18" s="16">
        <v>11681.71</v>
      </c>
      <c r="U18" s="16">
        <v>2602</v>
      </c>
      <c r="V18" s="16">
        <f t="shared" si="3"/>
        <v>105498.12</v>
      </c>
      <c r="W18" s="3"/>
      <c r="X18" s="18">
        <v>147336.10999999999</v>
      </c>
      <c r="Y18" s="16">
        <v>9354.17</v>
      </c>
      <c r="Z18" s="18">
        <v>11980.02</v>
      </c>
      <c r="AA18" s="17"/>
      <c r="AB18" s="16">
        <v>475.48</v>
      </c>
      <c r="AC18" s="16">
        <f t="shared" si="4"/>
        <v>169145.78</v>
      </c>
      <c r="AD18" s="3"/>
      <c r="AE18" s="16">
        <v>1584.63</v>
      </c>
      <c r="AF18" s="16">
        <v>1241.96</v>
      </c>
      <c r="AG18" s="3">
        <v>7606.99</v>
      </c>
      <c r="AH18" s="3">
        <v>12066.48</v>
      </c>
      <c r="AI18" s="16">
        <f t="shared" si="5"/>
        <v>22500.059999999998</v>
      </c>
      <c r="AJ18" s="3"/>
      <c r="AK18" s="3">
        <v>333346.03999999998</v>
      </c>
      <c r="AL18" s="16">
        <v>22049.34</v>
      </c>
      <c r="AM18" s="16">
        <v>342.24</v>
      </c>
      <c r="AN18" s="16">
        <v>8013.57</v>
      </c>
      <c r="AO18" s="16">
        <f t="shared" si="6"/>
        <v>363751.19</v>
      </c>
      <c r="AP18" s="3"/>
      <c r="AQ18" s="3">
        <v>7017.45</v>
      </c>
      <c r="AR18" s="16">
        <v>1383.94</v>
      </c>
      <c r="AS18" s="16">
        <f t="shared" si="7"/>
        <v>8401.39</v>
      </c>
      <c r="AT18" s="3"/>
      <c r="AU18" s="16">
        <v>505.48</v>
      </c>
      <c r="AV18" s="3">
        <v>2012.87</v>
      </c>
      <c r="AW18" s="16">
        <v>235.24</v>
      </c>
      <c r="AX18" s="17">
        <f t="shared" si="8"/>
        <v>2753.59</v>
      </c>
      <c r="AY18" s="4"/>
      <c r="AZ18" s="3">
        <v>3711.28</v>
      </c>
      <c r="BA18" s="16">
        <v>363.24</v>
      </c>
      <c r="BB18" s="17">
        <f t="shared" si="9"/>
        <v>4074.5200000000004</v>
      </c>
      <c r="BC18" s="4"/>
      <c r="BD18" s="17">
        <f t="shared" si="10"/>
        <v>696264.32000000007</v>
      </c>
      <c r="BE18" s="5"/>
      <c r="BF18" s="17"/>
      <c r="BG18" s="17"/>
      <c r="BH18" s="4"/>
      <c r="BI18" s="23">
        <f t="shared" si="11"/>
        <v>0</v>
      </c>
    </row>
    <row r="19" spans="1:61" x14ac:dyDescent="0.35">
      <c r="A19" s="2" t="s">
        <v>40</v>
      </c>
      <c r="B19" s="2" t="s">
        <v>50</v>
      </c>
      <c r="C19" s="2"/>
      <c r="D19" s="16">
        <v>766.03</v>
      </c>
      <c r="E19" s="3">
        <v>8944.14</v>
      </c>
      <c r="F19" s="16">
        <f t="shared" si="0"/>
        <v>9710.17</v>
      </c>
      <c r="G19" s="3"/>
      <c r="H19" s="16">
        <v>709.48</v>
      </c>
      <c r="I19" s="11">
        <v>312.24</v>
      </c>
      <c r="J19" s="11">
        <v>6062.59</v>
      </c>
      <c r="K19" s="25">
        <f t="shared" si="1"/>
        <v>7084.31</v>
      </c>
      <c r="L19" s="5"/>
      <c r="M19" s="3">
        <v>2147.62</v>
      </c>
      <c r="N19" s="16">
        <v>183.67</v>
      </c>
      <c r="O19" s="16">
        <f t="shared" si="2"/>
        <v>2331.29</v>
      </c>
      <c r="P19" s="3"/>
      <c r="Q19" s="3">
        <v>114013.51</v>
      </c>
      <c r="R19" s="16">
        <v>12020.08</v>
      </c>
      <c r="S19" s="17"/>
      <c r="T19" s="16">
        <v>11815.23</v>
      </c>
      <c r="U19" s="16">
        <v>2370.29</v>
      </c>
      <c r="V19" s="16">
        <f t="shared" si="3"/>
        <v>140219.11000000002</v>
      </c>
      <c r="W19" s="3"/>
      <c r="X19" s="18">
        <v>174067.52</v>
      </c>
      <c r="Y19" s="16">
        <v>15114.55</v>
      </c>
      <c r="Z19" s="18">
        <v>24168.62</v>
      </c>
      <c r="AA19" s="16">
        <v>156.12</v>
      </c>
      <c r="AB19" s="16">
        <v>609.48</v>
      </c>
      <c r="AC19" s="16">
        <f t="shared" si="4"/>
        <v>214116.28999999998</v>
      </c>
      <c r="AD19" s="3"/>
      <c r="AE19" s="16">
        <v>3140.26</v>
      </c>
      <c r="AF19" s="16">
        <v>2204.52</v>
      </c>
      <c r="AG19" s="3">
        <v>4890.2</v>
      </c>
      <c r="AH19" s="3">
        <v>14237.61</v>
      </c>
      <c r="AI19" s="16">
        <f t="shared" si="5"/>
        <v>24472.59</v>
      </c>
      <c r="AJ19" s="3"/>
      <c r="AK19" s="3">
        <v>406182</v>
      </c>
      <c r="AL19" s="16">
        <v>28897.5</v>
      </c>
      <c r="AM19" s="16">
        <v>630.48</v>
      </c>
      <c r="AN19" s="16">
        <v>12204.98</v>
      </c>
      <c r="AO19" s="16">
        <f t="shared" si="6"/>
        <v>447914.95999999996</v>
      </c>
      <c r="AP19" s="3"/>
      <c r="AQ19" s="3">
        <v>10618.9</v>
      </c>
      <c r="AR19" s="16">
        <v>2610.7600000000002</v>
      </c>
      <c r="AS19" s="16">
        <f t="shared" si="7"/>
        <v>13229.66</v>
      </c>
      <c r="AT19" s="3"/>
      <c r="AU19" s="16">
        <v>280.24</v>
      </c>
      <c r="AV19" s="3">
        <v>1103.08</v>
      </c>
      <c r="AW19" s="16">
        <v>251.12</v>
      </c>
      <c r="AX19" s="17">
        <f t="shared" si="8"/>
        <v>1634.44</v>
      </c>
      <c r="AY19" s="4"/>
      <c r="AZ19" s="3">
        <v>4473.91</v>
      </c>
      <c r="BA19" s="17"/>
      <c r="BB19" s="17">
        <f t="shared" si="9"/>
        <v>4473.91</v>
      </c>
      <c r="BC19" s="4"/>
      <c r="BD19" s="17">
        <f t="shared" si="10"/>
        <v>865186.73</v>
      </c>
      <c r="BE19" s="4"/>
      <c r="BF19" s="16">
        <v>171.12</v>
      </c>
      <c r="BG19" s="17"/>
      <c r="BH19" s="4"/>
      <c r="BI19" s="23">
        <f t="shared" si="11"/>
        <v>171.12</v>
      </c>
    </row>
    <row r="20" spans="1:61" x14ac:dyDescent="0.35">
      <c r="A20" s="2" t="s">
        <v>41</v>
      </c>
      <c r="B20" s="2" t="s">
        <v>50</v>
      </c>
      <c r="C20" s="2"/>
      <c r="D20" s="16">
        <v>307.24</v>
      </c>
      <c r="E20" s="3">
        <v>7031.02</v>
      </c>
      <c r="F20" s="16">
        <f t="shared" si="0"/>
        <v>7338.26</v>
      </c>
      <c r="G20" s="3"/>
      <c r="H20" s="16">
        <v>1938.87</v>
      </c>
      <c r="I20" s="11">
        <v>846.34</v>
      </c>
      <c r="J20" s="11">
        <v>4266.29</v>
      </c>
      <c r="K20" s="25">
        <f t="shared" si="1"/>
        <v>7051.5</v>
      </c>
      <c r="L20" s="5"/>
      <c r="M20" s="3">
        <v>2063.02</v>
      </c>
      <c r="N20" s="16">
        <v>27</v>
      </c>
      <c r="O20" s="16">
        <f t="shared" si="2"/>
        <v>2090.02</v>
      </c>
      <c r="P20" s="3"/>
      <c r="Q20" s="3">
        <v>106295.74</v>
      </c>
      <c r="R20" s="16">
        <v>12112.03</v>
      </c>
      <c r="S20" s="17"/>
      <c r="T20" s="16">
        <v>14152.7</v>
      </c>
      <c r="U20" s="16">
        <v>4239.2</v>
      </c>
      <c r="V20" s="16">
        <f t="shared" si="3"/>
        <v>136799.67000000001</v>
      </c>
      <c r="W20" s="3"/>
      <c r="X20" s="18">
        <v>158920.43</v>
      </c>
      <c r="Y20" s="16">
        <v>15076.66</v>
      </c>
      <c r="Z20" s="18">
        <v>23205.91</v>
      </c>
      <c r="AA20" s="17"/>
      <c r="AB20" s="16">
        <v>1218.1500000000001</v>
      </c>
      <c r="AC20" s="16">
        <f t="shared" si="4"/>
        <v>198421.15</v>
      </c>
      <c r="AD20" s="3"/>
      <c r="AE20" s="16">
        <v>2054.35</v>
      </c>
      <c r="AF20" s="16">
        <v>1670.63</v>
      </c>
      <c r="AG20" s="3">
        <v>7361.37</v>
      </c>
      <c r="AH20" s="3">
        <v>14824.35</v>
      </c>
      <c r="AI20" s="16">
        <f t="shared" si="5"/>
        <v>25910.7</v>
      </c>
      <c r="AJ20" s="3"/>
      <c r="AK20" s="3">
        <v>406632.57</v>
      </c>
      <c r="AL20" s="16">
        <v>32279.03</v>
      </c>
      <c r="AM20" s="16">
        <v>542.48</v>
      </c>
      <c r="AN20" s="16">
        <v>9385.82</v>
      </c>
      <c r="AO20" s="16">
        <f t="shared" si="6"/>
        <v>448839.89999999997</v>
      </c>
      <c r="AP20" s="3"/>
      <c r="AQ20" s="3">
        <v>11100.06</v>
      </c>
      <c r="AR20" s="16">
        <v>3322.81</v>
      </c>
      <c r="AS20" s="16">
        <f t="shared" si="7"/>
        <v>14422.869999999999</v>
      </c>
      <c r="AT20" s="3"/>
      <c r="AU20" s="16">
        <v>366.36</v>
      </c>
      <c r="AV20" s="3">
        <v>2547.16</v>
      </c>
      <c r="AW20" s="17"/>
      <c r="AX20" s="17">
        <f t="shared" si="8"/>
        <v>2913.52</v>
      </c>
      <c r="AY20" s="4"/>
      <c r="AZ20" s="3">
        <v>5013.43</v>
      </c>
      <c r="BA20" s="16">
        <v>154.15</v>
      </c>
      <c r="BB20" s="17">
        <f t="shared" si="9"/>
        <v>5167.58</v>
      </c>
      <c r="BC20" s="4"/>
      <c r="BD20" s="17">
        <f t="shared" si="10"/>
        <v>848955.16999999993</v>
      </c>
      <c r="BE20" s="5"/>
      <c r="BF20" s="17"/>
      <c r="BG20" s="17"/>
      <c r="BH20" s="4"/>
      <c r="BI20" s="23">
        <f t="shared" si="11"/>
        <v>0</v>
      </c>
    </row>
    <row r="21" spans="1:61" x14ac:dyDescent="0.35">
      <c r="A21" s="2" t="s">
        <v>42</v>
      </c>
      <c r="B21" s="2" t="s">
        <v>50</v>
      </c>
      <c r="C21" s="2"/>
      <c r="D21" s="16">
        <v>1169.8399999999999</v>
      </c>
      <c r="E21" s="3">
        <v>4982.5</v>
      </c>
      <c r="F21" s="16">
        <f t="shared" si="0"/>
        <v>6152.34</v>
      </c>
      <c r="G21" s="3"/>
      <c r="H21" s="16">
        <v>2479.66</v>
      </c>
      <c r="I21" s="12"/>
      <c r="J21" s="11">
        <v>2635.14</v>
      </c>
      <c r="K21" s="25">
        <f t="shared" si="1"/>
        <v>5114.7999999999993</v>
      </c>
      <c r="L21" s="5"/>
      <c r="M21" s="3">
        <v>2720.41</v>
      </c>
      <c r="N21" s="16">
        <v>310.36</v>
      </c>
      <c r="O21" s="16">
        <f t="shared" si="2"/>
        <v>3030.77</v>
      </c>
      <c r="P21" s="3"/>
      <c r="Q21" s="3">
        <v>99882.57</v>
      </c>
      <c r="R21" s="16">
        <v>12628.4</v>
      </c>
      <c r="S21" s="16">
        <v>141.12</v>
      </c>
      <c r="T21" s="16">
        <v>12014.09</v>
      </c>
      <c r="U21" s="16">
        <v>489.36</v>
      </c>
      <c r="V21" s="16">
        <f t="shared" si="3"/>
        <v>125155.54</v>
      </c>
      <c r="W21" s="3"/>
      <c r="X21" s="18">
        <v>165143.35</v>
      </c>
      <c r="Y21" s="16">
        <v>12996.07</v>
      </c>
      <c r="Z21" s="18">
        <v>14772.9</v>
      </c>
      <c r="AA21" s="17"/>
      <c r="AB21" s="16">
        <v>1526.08</v>
      </c>
      <c r="AC21" s="16">
        <f t="shared" si="4"/>
        <v>194438.39999999999</v>
      </c>
      <c r="AD21" s="3"/>
      <c r="AE21" s="16">
        <v>1359.39</v>
      </c>
      <c r="AF21" s="16">
        <v>887.15</v>
      </c>
      <c r="AG21" s="3">
        <v>5068.04</v>
      </c>
      <c r="AH21" s="3">
        <v>12857.8</v>
      </c>
      <c r="AI21" s="16">
        <f t="shared" si="5"/>
        <v>20172.379999999997</v>
      </c>
      <c r="AJ21" s="3"/>
      <c r="AK21" s="3">
        <v>326802.21999999997</v>
      </c>
      <c r="AL21" s="16">
        <v>30791.39</v>
      </c>
      <c r="AM21" s="16">
        <v>511.36</v>
      </c>
      <c r="AN21" s="16">
        <v>7810.02</v>
      </c>
      <c r="AO21" s="16">
        <f t="shared" si="6"/>
        <v>365914.99</v>
      </c>
      <c r="AP21" s="3"/>
      <c r="AQ21" s="3">
        <v>5746.24</v>
      </c>
      <c r="AR21" s="16">
        <v>2159.9899999999998</v>
      </c>
      <c r="AS21" s="16">
        <f t="shared" si="7"/>
        <v>7906.23</v>
      </c>
      <c r="AT21" s="3"/>
      <c r="AU21" s="16">
        <v>840.6</v>
      </c>
      <c r="AV21" s="3">
        <v>1722.68</v>
      </c>
      <c r="AW21" s="17"/>
      <c r="AX21" s="17">
        <f t="shared" si="8"/>
        <v>2563.2800000000002</v>
      </c>
      <c r="AY21" s="4"/>
      <c r="AZ21" s="3">
        <v>5057.74</v>
      </c>
      <c r="BA21" s="16">
        <v>27</v>
      </c>
      <c r="BB21" s="17">
        <f t="shared" si="9"/>
        <v>5084.74</v>
      </c>
      <c r="BC21" s="4"/>
      <c r="BD21" s="17">
        <f t="shared" si="10"/>
        <v>735533.47</v>
      </c>
      <c r="BE21" s="5"/>
      <c r="BF21" s="17"/>
      <c r="BG21" s="17"/>
      <c r="BH21" s="4"/>
      <c r="BI21" s="23">
        <f t="shared" si="11"/>
        <v>0</v>
      </c>
    </row>
    <row r="22" spans="1:61" x14ac:dyDescent="0.35">
      <c r="A22" s="2" t="s">
        <v>43</v>
      </c>
      <c r="B22" s="2" t="s">
        <v>50</v>
      </c>
      <c r="C22" s="2"/>
      <c r="D22" s="16">
        <v>383.36</v>
      </c>
      <c r="E22" s="3">
        <v>6070.17</v>
      </c>
      <c r="F22" s="16">
        <f t="shared" si="0"/>
        <v>6453.53</v>
      </c>
      <c r="G22" s="3"/>
      <c r="H22" s="16">
        <v>2290.44</v>
      </c>
      <c r="I22" s="11">
        <v>256.12</v>
      </c>
      <c r="J22" s="11">
        <v>2987.02</v>
      </c>
      <c r="K22" s="25">
        <f t="shared" si="1"/>
        <v>5533.58</v>
      </c>
      <c r="L22" s="5"/>
      <c r="M22" s="3">
        <v>2160.2600000000002</v>
      </c>
      <c r="N22" s="16">
        <v>91.12</v>
      </c>
      <c r="O22" s="16">
        <f t="shared" si="2"/>
        <v>2251.38</v>
      </c>
      <c r="P22" s="3"/>
      <c r="Q22" s="3">
        <v>75014.41</v>
      </c>
      <c r="R22" s="16">
        <v>12078.03</v>
      </c>
      <c r="S22" s="16">
        <v>263.67</v>
      </c>
      <c r="T22" s="16">
        <v>10821.53</v>
      </c>
      <c r="U22" s="16">
        <v>1090.3699999999999</v>
      </c>
      <c r="V22" s="16">
        <f t="shared" si="3"/>
        <v>99268.01</v>
      </c>
      <c r="W22" s="3"/>
      <c r="X22" s="18">
        <v>102045.62</v>
      </c>
      <c r="Y22" s="16">
        <v>11068.97</v>
      </c>
      <c r="Z22" s="18">
        <v>5669.66</v>
      </c>
      <c r="AA22" s="17"/>
      <c r="AB22" s="16">
        <v>1007.84</v>
      </c>
      <c r="AC22" s="16">
        <f t="shared" si="4"/>
        <v>119792.09</v>
      </c>
      <c r="AD22" s="3"/>
      <c r="AE22" s="16">
        <v>1177.94</v>
      </c>
      <c r="AF22" s="16">
        <v>860.84</v>
      </c>
      <c r="AG22" s="3">
        <v>4505.82</v>
      </c>
      <c r="AH22" s="3">
        <v>10748.83</v>
      </c>
      <c r="AI22" s="16">
        <f t="shared" si="5"/>
        <v>17293.43</v>
      </c>
      <c r="AJ22" s="3"/>
      <c r="AK22" s="3">
        <v>363166.82</v>
      </c>
      <c r="AL22" s="16">
        <v>33984.58</v>
      </c>
      <c r="AM22" s="16">
        <v>632.91</v>
      </c>
      <c r="AN22" s="16">
        <v>9125.98</v>
      </c>
      <c r="AO22" s="16">
        <f t="shared" si="6"/>
        <v>406910.29</v>
      </c>
      <c r="AP22" s="3"/>
      <c r="AQ22" s="3">
        <v>7148.42</v>
      </c>
      <c r="AR22" s="16">
        <v>2508.7600000000002</v>
      </c>
      <c r="AS22" s="16">
        <f t="shared" si="7"/>
        <v>9657.18</v>
      </c>
      <c r="AT22" s="3"/>
      <c r="AU22" s="16">
        <v>337.24</v>
      </c>
      <c r="AV22" s="3">
        <v>1250.08</v>
      </c>
      <c r="AW22" s="16">
        <v>126.12</v>
      </c>
      <c r="AX22" s="17">
        <f t="shared" si="8"/>
        <v>1713.44</v>
      </c>
      <c r="AY22" s="4"/>
      <c r="AZ22" s="3">
        <v>5560.04</v>
      </c>
      <c r="BA22" s="16">
        <v>64.12</v>
      </c>
      <c r="BB22" s="17">
        <f t="shared" si="9"/>
        <v>5624.16</v>
      </c>
      <c r="BC22" s="4"/>
      <c r="BD22" s="17">
        <f t="shared" si="10"/>
        <v>674497.09</v>
      </c>
      <c r="BE22" s="5"/>
      <c r="BF22" s="17"/>
      <c r="BG22" s="17"/>
      <c r="BH22" s="4"/>
      <c r="BI22" s="23">
        <f t="shared" si="11"/>
        <v>0</v>
      </c>
    </row>
    <row r="23" spans="1:61" x14ac:dyDescent="0.35">
      <c r="A23" s="2" t="s">
        <v>44</v>
      </c>
      <c r="B23" s="2" t="s">
        <v>50</v>
      </c>
      <c r="C23" s="2"/>
      <c r="D23" s="16">
        <v>285.67</v>
      </c>
      <c r="E23" s="3">
        <v>14845.56</v>
      </c>
      <c r="F23" s="16">
        <f t="shared" si="0"/>
        <v>15131.23</v>
      </c>
      <c r="G23" s="3"/>
      <c r="H23" s="16">
        <v>590.79</v>
      </c>
      <c r="I23" s="11">
        <v>717.36</v>
      </c>
      <c r="J23" s="11">
        <v>3666.11</v>
      </c>
      <c r="K23" s="25">
        <f t="shared" si="1"/>
        <v>4974.26</v>
      </c>
      <c r="L23" s="5"/>
      <c r="M23" s="3">
        <v>2567.84</v>
      </c>
      <c r="N23" s="16">
        <v>54</v>
      </c>
      <c r="O23" s="16">
        <f t="shared" si="2"/>
        <v>2621.84</v>
      </c>
      <c r="P23" s="3"/>
      <c r="Q23" s="3">
        <v>105712.65</v>
      </c>
      <c r="R23" s="16">
        <v>16036.37</v>
      </c>
      <c r="S23" s="16">
        <v>360.24</v>
      </c>
      <c r="T23" s="16">
        <v>10880.03</v>
      </c>
      <c r="U23" s="16">
        <v>1743.3</v>
      </c>
      <c r="V23" s="16">
        <f t="shared" si="3"/>
        <v>134732.59</v>
      </c>
      <c r="W23" s="3"/>
      <c r="X23" s="18">
        <v>200657.97</v>
      </c>
      <c r="Y23" s="16">
        <v>14208.35</v>
      </c>
      <c r="Z23" s="18">
        <v>19731.73</v>
      </c>
      <c r="AA23" s="16">
        <v>3340</v>
      </c>
      <c r="AB23" s="16">
        <v>566.79</v>
      </c>
      <c r="AC23" s="16">
        <f t="shared" si="4"/>
        <v>238504.84000000003</v>
      </c>
      <c r="AD23" s="3"/>
      <c r="AE23" s="16">
        <v>255.12</v>
      </c>
      <c r="AF23" s="16">
        <v>2383.9499999999998</v>
      </c>
      <c r="AG23" s="3">
        <v>5151</v>
      </c>
      <c r="AH23" s="3">
        <v>10442.68</v>
      </c>
      <c r="AI23" s="16">
        <f t="shared" si="5"/>
        <v>18232.75</v>
      </c>
      <c r="AJ23" s="3"/>
      <c r="AK23" s="3">
        <v>375786.99</v>
      </c>
      <c r="AL23" s="16">
        <v>30275.59</v>
      </c>
      <c r="AM23" s="16">
        <v>37</v>
      </c>
      <c r="AN23" s="16">
        <v>9789.08</v>
      </c>
      <c r="AO23" s="16">
        <f t="shared" si="6"/>
        <v>415888.66000000003</v>
      </c>
      <c r="AP23" s="3"/>
      <c r="AQ23" s="3">
        <v>7729.94</v>
      </c>
      <c r="AR23" s="16">
        <v>2083.87</v>
      </c>
      <c r="AS23" s="16">
        <f t="shared" si="7"/>
        <v>9813.81</v>
      </c>
      <c r="AT23" s="3"/>
      <c r="AU23" s="16">
        <v>312.24</v>
      </c>
      <c r="AV23" s="3">
        <v>1514.08</v>
      </c>
      <c r="AW23" s="17"/>
      <c r="AX23" s="17">
        <f t="shared" si="8"/>
        <v>1826.32</v>
      </c>
      <c r="AY23" s="4"/>
      <c r="AZ23" s="3">
        <v>3529.63</v>
      </c>
      <c r="BA23" s="16">
        <v>364.67</v>
      </c>
      <c r="BB23" s="17">
        <f t="shared" si="9"/>
        <v>3894.3</v>
      </c>
      <c r="BC23" s="4"/>
      <c r="BD23" s="17">
        <f t="shared" si="10"/>
        <v>845620.60000000009</v>
      </c>
      <c r="BE23" s="5"/>
      <c r="BF23" s="17"/>
      <c r="BG23" s="17"/>
      <c r="BH23" s="4"/>
      <c r="BI23" s="23">
        <f t="shared" si="11"/>
        <v>0</v>
      </c>
    </row>
    <row r="24" spans="1:61" x14ac:dyDescent="0.35">
      <c r="A24" s="2" t="s">
        <v>45</v>
      </c>
      <c r="B24" s="2" t="s">
        <v>50</v>
      </c>
      <c r="C24" s="2"/>
      <c r="D24" s="16">
        <v>325.62</v>
      </c>
      <c r="E24" s="3">
        <v>5926.19</v>
      </c>
      <c r="F24" s="16">
        <f t="shared" si="0"/>
        <v>6251.8099999999995</v>
      </c>
      <c r="G24" s="3"/>
      <c r="H24" s="16">
        <v>688.6</v>
      </c>
      <c r="I24" s="11">
        <v>657.72</v>
      </c>
      <c r="J24" s="11">
        <v>3244.12</v>
      </c>
      <c r="K24" s="25">
        <f t="shared" si="1"/>
        <v>4590.4400000000005</v>
      </c>
      <c r="L24" s="5"/>
      <c r="M24" s="3">
        <v>2479.86</v>
      </c>
      <c r="N24" s="16">
        <v>222.12</v>
      </c>
      <c r="O24" s="16">
        <f t="shared" si="2"/>
        <v>2701.98</v>
      </c>
      <c r="P24" s="3"/>
      <c r="Q24" s="3">
        <v>120623.84</v>
      </c>
      <c r="R24" s="16">
        <v>15449.01</v>
      </c>
      <c r="S24" s="16">
        <v>146.12</v>
      </c>
      <c r="T24" s="16">
        <v>16082.18</v>
      </c>
      <c r="U24" s="16">
        <v>1726.3</v>
      </c>
      <c r="V24" s="16">
        <f t="shared" si="3"/>
        <v>154027.44999999998</v>
      </c>
      <c r="W24" s="3"/>
      <c r="X24" s="18">
        <v>124020.99</v>
      </c>
      <c r="Y24" s="16">
        <v>19066.240000000002</v>
      </c>
      <c r="Z24" s="18">
        <v>10758.84</v>
      </c>
      <c r="AA24" s="16">
        <v>218.12</v>
      </c>
      <c r="AB24" s="16">
        <v>623.46</v>
      </c>
      <c r="AC24" s="16">
        <f t="shared" si="4"/>
        <v>154687.65</v>
      </c>
      <c r="AD24" s="3"/>
      <c r="AE24" s="16">
        <v>2085.16</v>
      </c>
      <c r="AF24" s="16">
        <v>1724.73</v>
      </c>
      <c r="AG24" s="3">
        <v>7204.91</v>
      </c>
      <c r="AH24" s="3">
        <v>12010.53</v>
      </c>
      <c r="AI24" s="16">
        <f t="shared" si="5"/>
        <v>23025.33</v>
      </c>
      <c r="AJ24" s="3"/>
      <c r="AK24" s="3">
        <v>414585.01</v>
      </c>
      <c r="AL24" s="16">
        <v>35904.639999999999</v>
      </c>
      <c r="AM24" s="16">
        <v>677.48</v>
      </c>
      <c r="AN24" s="16">
        <v>8641.83</v>
      </c>
      <c r="AO24" s="16">
        <f t="shared" si="6"/>
        <v>459808.96</v>
      </c>
      <c r="AP24" s="3"/>
      <c r="AQ24" s="3">
        <v>13075.62</v>
      </c>
      <c r="AR24" s="16">
        <v>1660.28</v>
      </c>
      <c r="AS24" s="16">
        <f t="shared" si="7"/>
        <v>14735.900000000001</v>
      </c>
      <c r="AT24" s="3"/>
      <c r="AU24" s="16">
        <v>416.36</v>
      </c>
      <c r="AV24" s="3">
        <v>1976.09</v>
      </c>
      <c r="AW24" s="17"/>
      <c r="AX24" s="17">
        <f t="shared" si="8"/>
        <v>2392.4499999999998</v>
      </c>
      <c r="AY24" s="4"/>
      <c r="AZ24" s="3">
        <v>4349.33</v>
      </c>
      <c r="BA24" s="16">
        <v>91.12</v>
      </c>
      <c r="BB24" s="17">
        <f t="shared" si="9"/>
        <v>4440.45</v>
      </c>
      <c r="BC24" s="4"/>
      <c r="BD24" s="17">
        <f t="shared" si="10"/>
        <v>826662.41999999993</v>
      </c>
      <c r="BE24" s="5"/>
      <c r="BF24" s="17"/>
      <c r="BG24" s="17"/>
      <c r="BH24" s="4"/>
      <c r="BI24" s="23">
        <f t="shared" si="11"/>
        <v>0</v>
      </c>
    </row>
    <row r="25" spans="1:61" x14ac:dyDescent="0.35">
      <c r="A25" s="2" t="s">
        <v>46</v>
      </c>
      <c r="B25" s="2" t="s">
        <v>50</v>
      </c>
      <c r="C25" s="2"/>
      <c r="D25" s="16">
        <v>253.55</v>
      </c>
      <c r="E25" s="3">
        <v>11340.2</v>
      </c>
      <c r="F25" s="16">
        <f t="shared" si="0"/>
        <v>11593.75</v>
      </c>
      <c r="G25" s="3"/>
      <c r="H25" s="16">
        <v>1476.27</v>
      </c>
      <c r="I25" s="11">
        <v>419.48</v>
      </c>
      <c r="J25" s="11">
        <v>3633.41</v>
      </c>
      <c r="K25" s="25">
        <f t="shared" si="1"/>
        <v>5529.16</v>
      </c>
      <c r="L25" s="5"/>
      <c r="M25" s="3">
        <v>1885.26</v>
      </c>
      <c r="N25" s="16">
        <v>311.24</v>
      </c>
      <c r="O25" s="16">
        <f t="shared" si="2"/>
        <v>2196.5</v>
      </c>
      <c r="P25" s="3"/>
      <c r="Q25" s="3">
        <v>119712.34</v>
      </c>
      <c r="R25" s="16">
        <v>12041.79</v>
      </c>
      <c r="S25" s="16">
        <v>92</v>
      </c>
      <c r="T25" s="16">
        <v>11276.46</v>
      </c>
      <c r="U25" s="16">
        <v>1816.87</v>
      </c>
      <c r="V25" s="16">
        <f t="shared" si="3"/>
        <v>144939.46</v>
      </c>
      <c r="W25" s="3"/>
      <c r="X25" s="18">
        <v>169537.16</v>
      </c>
      <c r="Y25" s="16">
        <v>14511.69</v>
      </c>
      <c r="Z25" s="18">
        <v>17129.650000000001</v>
      </c>
      <c r="AA25" s="17"/>
      <c r="AB25" s="16">
        <v>873.03</v>
      </c>
      <c r="AC25" s="16">
        <f t="shared" si="4"/>
        <v>202051.53</v>
      </c>
      <c r="AD25" s="3"/>
      <c r="AE25" s="16">
        <v>1458.61</v>
      </c>
      <c r="AF25" s="16">
        <v>2093.42</v>
      </c>
      <c r="AG25" s="3">
        <v>7272.04</v>
      </c>
      <c r="AH25" s="3">
        <v>12512.39</v>
      </c>
      <c r="AI25" s="16">
        <f t="shared" si="5"/>
        <v>23336.46</v>
      </c>
      <c r="AJ25" s="3"/>
      <c r="AK25" s="3">
        <v>371599.35</v>
      </c>
      <c r="AL25" s="16">
        <v>31390.67</v>
      </c>
      <c r="AM25" s="16">
        <v>662.03</v>
      </c>
      <c r="AN25" s="16">
        <v>9721.39</v>
      </c>
      <c r="AO25" s="16">
        <f t="shared" si="6"/>
        <v>413373.44</v>
      </c>
      <c r="AP25" s="3"/>
      <c r="AQ25" s="3">
        <v>11236.4</v>
      </c>
      <c r="AR25" s="16">
        <v>2043.56</v>
      </c>
      <c r="AS25" s="16">
        <f t="shared" si="7"/>
        <v>13279.96</v>
      </c>
      <c r="AT25" s="3"/>
      <c r="AU25" s="16">
        <v>472.48</v>
      </c>
      <c r="AV25" s="3">
        <v>1052.1500000000001</v>
      </c>
      <c r="AW25" s="17"/>
      <c r="AX25" s="17">
        <f t="shared" si="8"/>
        <v>1524.63</v>
      </c>
      <c r="AY25" s="4"/>
      <c r="AZ25" s="3">
        <v>4901.46</v>
      </c>
      <c r="BA25" s="16">
        <v>64.12</v>
      </c>
      <c r="BB25" s="17">
        <f t="shared" si="9"/>
        <v>4965.58</v>
      </c>
      <c r="BC25" s="4"/>
      <c r="BD25" s="17">
        <f t="shared" si="10"/>
        <v>822790.47</v>
      </c>
      <c r="BE25" s="5"/>
      <c r="BF25" s="17"/>
      <c r="BG25" s="17"/>
      <c r="BH25" s="4"/>
      <c r="BI25" s="23">
        <f t="shared" si="11"/>
        <v>0</v>
      </c>
    </row>
    <row r="26" spans="1:61" x14ac:dyDescent="0.35">
      <c r="A26" s="2" t="s">
        <v>47</v>
      </c>
      <c r="B26" s="2" t="s">
        <v>50</v>
      </c>
      <c r="C26" s="2"/>
      <c r="D26" s="16">
        <v>780.48</v>
      </c>
      <c r="E26" s="3">
        <v>4866.8900000000003</v>
      </c>
      <c r="F26" s="16">
        <f t="shared" si="0"/>
        <v>5647.3700000000008</v>
      </c>
      <c r="G26" s="3"/>
      <c r="H26" s="16">
        <v>1178.8399999999999</v>
      </c>
      <c r="I26" s="11">
        <v>416.36</v>
      </c>
      <c r="J26" s="11">
        <v>1554.2</v>
      </c>
      <c r="K26" s="25">
        <f t="shared" si="1"/>
        <v>3149.3999999999996</v>
      </c>
      <c r="L26" s="5"/>
      <c r="M26" s="3">
        <v>1727.35</v>
      </c>
      <c r="N26" s="17"/>
      <c r="O26" s="16">
        <f t="shared" si="2"/>
        <v>1727.35</v>
      </c>
      <c r="P26" s="3"/>
      <c r="Q26" s="3">
        <v>100786.58</v>
      </c>
      <c r="R26" s="16">
        <v>13152.47</v>
      </c>
      <c r="S26" s="17"/>
      <c r="T26" s="16">
        <v>11087.75</v>
      </c>
      <c r="U26" s="16">
        <v>1133.7</v>
      </c>
      <c r="V26" s="16">
        <f t="shared" si="3"/>
        <v>126160.5</v>
      </c>
      <c r="W26" s="3"/>
      <c r="X26" s="18">
        <v>106067.49</v>
      </c>
      <c r="Y26" s="16">
        <v>10286.040000000001</v>
      </c>
      <c r="Z26" s="18">
        <v>16065.06</v>
      </c>
      <c r="AA26" s="17"/>
      <c r="AB26" s="16">
        <v>112</v>
      </c>
      <c r="AC26" s="16">
        <f t="shared" si="4"/>
        <v>132530.59</v>
      </c>
      <c r="AD26" s="3"/>
      <c r="AE26" s="16">
        <v>976.74</v>
      </c>
      <c r="AF26" s="16">
        <v>843.03</v>
      </c>
      <c r="AG26" s="3">
        <v>3788.12</v>
      </c>
      <c r="AH26" s="3">
        <v>9383.74</v>
      </c>
      <c r="AI26" s="16">
        <f t="shared" si="5"/>
        <v>14991.63</v>
      </c>
      <c r="AJ26" s="3"/>
      <c r="AK26" s="3">
        <v>351458.47</v>
      </c>
      <c r="AL26" s="16">
        <v>30747.279999999999</v>
      </c>
      <c r="AM26" s="16">
        <v>485.36</v>
      </c>
      <c r="AN26" s="16">
        <v>8075.47</v>
      </c>
      <c r="AO26" s="16">
        <f t="shared" si="6"/>
        <v>390766.57999999996</v>
      </c>
      <c r="AP26" s="3"/>
      <c r="AQ26" s="3">
        <v>6829.56</v>
      </c>
      <c r="AR26" s="16">
        <v>2598.2800000000002</v>
      </c>
      <c r="AS26" s="16">
        <f t="shared" si="7"/>
        <v>9427.84</v>
      </c>
      <c r="AT26" s="3"/>
      <c r="AU26" s="16">
        <v>817.72</v>
      </c>
      <c r="AV26" s="3">
        <v>585.91</v>
      </c>
      <c r="AW26" s="16">
        <v>232</v>
      </c>
      <c r="AX26" s="17">
        <f t="shared" si="8"/>
        <v>1635.63</v>
      </c>
      <c r="AY26" s="4"/>
      <c r="AZ26" s="3">
        <v>4233.6899999999996</v>
      </c>
      <c r="BA26" s="16">
        <v>27</v>
      </c>
      <c r="BB26" s="17">
        <f t="shared" si="9"/>
        <v>4260.6899999999996</v>
      </c>
      <c r="BC26" s="4"/>
      <c r="BD26" s="17">
        <f t="shared" si="10"/>
        <v>690297.57999999984</v>
      </c>
      <c r="BE26" s="5"/>
      <c r="BF26" s="17"/>
      <c r="BG26" s="17"/>
      <c r="BH26" s="4"/>
      <c r="BI26" s="23">
        <f t="shared" si="11"/>
        <v>0</v>
      </c>
    </row>
    <row r="27" spans="1:61" x14ac:dyDescent="0.35">
      <c r="A27" s="2" t="s">
        <v>48</v>
      </c>
      <c r="B27" s="2" t="s">
        <v>50</v>
      </c>
      <c r="C27" s="2"/>
      <c r="D27" s="16">
        <v>432.36</v>
      </c>
      <c r="E27" s="3">
        <v>9482.57</v>
      </c>
      <c r="F27" s="16">
        <f t="shared" si="0"/>
        <v>9914.93</v>
      </c>
      <c r="G27" s="3"/>
      <c r="H27" s="16">
        <v>381.36</v>
      </c>
      <c r="I27" s="11">
        <v>391.36</v>
      </c>
      <c r="J27" s="11">
        <v>7416.72</v>
      </c>
      <c r="K27" s="25">
        <f t="shared" si="1"/>
        <v>8189.4400000000005</v>
      </c>
      <c r="L27" s="5"/>
      <c r="M27" s="3">
        <v>1912.93</v>
      </c>
      <c r="N27" s="17"/>
      <c r="O27" s="16">
        <f t="shared" si="2"/>
        <v>1912.93</v>
      </c>
      <c r="P27" s="3"/>
      <c r="Q27" s="3">
        <v>95422.1</v>
      </c>
      <c r="R27" s="16">
        <v>10629.78</v>
      </c>
      <c r="S27" s="16">
        <v>235.24</v>
      </c>
      <c r="T27" s="16">
        <v>12971.86</v>
      </c>
      <c r="U27" s="16">
        <v>1869.18</v>
      </c>
      <c r="V27" s="16">
        <f t="shared" si="3"/>
        <v>121128.16</v>
      </c>
      <c r="W27" s="3"/>
      <c r="X27" s="18">
        <v>166034.85</v>
      </c>
      <c r="Y27" s="16">
        <v>12686.45</v>
      </c>
      <c r="Z27" s="18">
        <v>17193.12</v>
      </c>
      <c r="AA27" s="17"/>
      <c r="AB27" s="16">
        <v>882.6</v>
      </c>
      <c r="AC27" s="16">
        <f t="shared" si="4"/>
        <v>196797.02000000002</v>
      </c>
      <c r="AD27" s="3"/>
      <c r="AE27" s="16">
        <v>1051.6500000000001</v>
      </c>
      <c r="AF27" s="16">
        <v>513.91</v>
      </c>
      <c r="AG27" s="3">
        <v>5877.07</v>
      </c>
      <c r="AH27" s="3">
        <v>13334.13</v>
      </c>
      <c r="AI27" s="16">
        <f t="shared" si="5"/>
        <v>20776.759999999998</v>
      </c>
      <c r="AJ27" s="3"/>
      <c r="AK27" s="3">
        <v>374690.14</v>
      </c>
      <c r="AL27" s="16">
        <v>29978.91</v>
      </c>
      <c r="AM27" s="16">
        <v>406.36</v>
      </c>
      <c r="AN27" s="16">
        <v>10378.61</v>
      </c>
      <c r="AO27" s="16">
        <f t="shared" si="6"/>
        <v>415454.01999999996</v>
      </c>
      <c r="AP27" s="3"/>
      <c r="AQ27" s="3">
        <v>9667.2999999999993</v>
      </c>
      <c r="AR27" s="16">
        <v>1915.3</v>
      </c>
      <c r="AS27" s="16">
        <f t="shared" si="7"/>
        <v>11582.599999999999</v>
      </c>
      <c r="AT27" s="3"/>
      <c r="AU27" s="16">
        <v>867.72</v>
      </c>
      <c r="AV27" s="3">
        <v>1438.04</v>
      </c>
      <c r="AW27" s="17"/>
      <c r="AX27" s="17">
        <f t="shared" si="8"/>
        <v>2305.7600000000002</v>
      </c>
      <c r="AY27" s="4"/>
      <c r="AZ27" s="3">
        <v>4921.26</v>
      </c>
      <c r="BA27" s="16">
        <v>192.24</v>
      </c>
      <c r="BB27" s="17">
        <f t="shared" si="9"/>
        <v>5113.5</v>
      </c>
      <c r="BC27" s="4"/>
      <c r="BD27" s="17">
        <f t="shared" si="10"/>
        <v>793175.12</v>
      </c>
      <c r="BE27" s="5"/>
      <c r="BF27" s="17"/>
      <c r="BG27" s="17"/>
      <c r="BH27" s="4"/>
      <c r="BI27" s="23">
        <f t="shared" si="11"/>
        <v>0</v>
      </c>
    </row>
    <row r="28" spans="1:61" x14ac:dyDescent="0.35">
      <c r="A28" s="2" t="s">
        <v>49</v>
      </c>
      <c r="B28" s="2" t="s">
        <v>50</v>
      </c>
      <c r="C28" s="2"/>
      <c r="D28" s="16">
        <v>789.91</v>
      </c>
      <c r="E28" s="3">
        <v>7135.01</v>
      </c>
      <c r="F28" s="16">
        <f t="shared" si="0"/>
        <v>7924.92</v>
      </c>
      <c r="G28" s="3"/>
      <c r="H28" s="16">
        <v>1319.94</v>
      </c>
      <c r="I28" s="11">
        <v>662.03</v>
      </c>
      <c r="J28" s="11">
        <v>4189.67</v>
      </c>
      <c r="K28" s="25">
        <f t="shared" si="1"/>
        <v>6171.64</v>
      </c>
      <c r="L28" s="5"/>
      <c r="M28" s="3">
        <v>2842.65</v>
      </c>
      <c r="N28" s="16">
        <v>314.67</v>
      </c>
      <c r="O28" s="16">
        <f t="shared" si="2"/>
        <v>3157.32</v>
      </c>
      <c r="P28" s="3"/>
      <c r="Q28" s="3">
        <v>111390.7</v>
      </c>
      <c r="R28" s="16">
        <v>15252.8</v>
      </c>
      <c r="S28" s="16">
        <v>50</v>
      </c>
      <c r="T28" s="16">
        <v>13324.12</v>
      </c>
      <c r="U28" s="16">
        <v>2810.71</v>
      </c>
      <c r="V28" s="16">
        <f t="shared" si="3"/>
        <v>142828.32999999999</v>
      </c>
      <c r="W28" s="3"/>
      <c r="X28" s="18">
        <v>106172.25</v>
      </c>
      <c r="Y28" s="16">
        <v>13242.05</v>
      </c>
      <c r="Z28" s="18">
        <v>12694.47</v>
      </c>
      <c r="AA28" s="16">
        <v>74</v>
      </c>
      <c r="AB28" s="16">
        <v>488.12</v>
      </c>
      <c r="AC28" s="16">
        <f t="shared" si="4"/>
        <v>132670.88999999998</v>
      </c>
      <c r="AD28" s="3"/>
      <c r="AE28" s="16">
        <v>1840.61</v>
      </c>
      <c r="AF28" s="16">
        <v>1390.51</v>
      </c>
      <c r="AG28" s="3">
        <v>5122.38</v>
      </c>
      <c r="AH28" s="3">
        <v>12791.85</v>
      </c>
      <c r="AI28" s="16">
        <f t="shared" si="5"/>
        <v>21145.35</v>
      </c>
      <c r="AJ28" s="3"/>
      <c r="AK28" s="3">
        <v>375180.15</v>
      </c>
      <c r="AL28" s="16">
        <v>30945.85</v>
      </c>
      <c r="AM28" s="16">
        <v>741.6</v>
      </c>
      <c r="AN28" s="16">
        <v>7671.78</v>
      </c>
      <c r="AO28" s="16">
        <f t="shared" si="6"/>
        <v>414539.38</v>
      </c>
      <c r="AP28" s="3"/>
      <c r="AQ28" s="3">
        <v>12642.96</v>
      </c>
      <c r="AR28" s="16">
        <v>1526.49</v>
      </c>
      <c r="AS28" s="16">
        <f t="shared" si="7"/>
        <v>14169.449999999999</v>
      </c>
      <c r="AT28" s="3"/>
      <c r="AU28" s="16">
        <v>247.24</v>
      </c>
      <c r="AV28" s="3">
        <v>1940.44</v>
      </c>
      <c r="AW28" s="17"/>
      <c r="AX28" s="17">
        <f t="shared" si="8"/>
        <v>2187.6800000000003</v>
      </c>
      <c r="AY28" s="4"/>
      <c r="AZ28" s="3">
        <v>4422.62</v>
      </c>
      <c r="BA28" s="16">
        <v>403.22</v>
      </c>
      <c r="BB28" s="17">
        <f t="shared" si="9"/>
        <v>4825.84</v>
      </c>
      <c r="BC28" s="4"/>
      <c r="BD28" s="17">
        <f t="shared" si="10"/>
        <v>749620.79999999993</v>
      </c>
      <c r="BE28" s="5"/>
      <c r="BF28" s="17"/>
      <c r="BG28" s="17"/>
      <c r="BH28" s="4"/>
      <c r="BI28" s="23">
        <f t="shared" si="11"/>
        <v>0</v>
      </c>
    </row>
    <row r="29" spans="1:61" x14ac:dyDescent="0.35">
      <c r="A29" s="2" t="s">
        <v>37</v>
      </c>
      <c r="B29" s="2" t="s">
        <v>51</v>
      </c>
      <c r="C29" s="2"/>
      <c r="D29" s="16">
        <v>813.6</v>
      </c>
      <c r="E29" s="3">
        <v>6862.43</v>
      </c>
      <c r="F29" s="16">
        <f t="shared" si="0"/>
        <v>7676.0300000000007</v>
      </c>
      <c r="G29" s="3"/>
      <c r="H29" s="16">
        <v>523.36</v>
      </c>
      <c r="I29" s="11">
        <v>198.67</v>
      </c>
      <c r="J29" s="11">
        <v>7117.6</v>
      </c>
      <c r="K29" s="25">
        <f t="shared" si="1"/>
        <v>7839.63</v>
      </c>
      <c r="L29" s="5"/>
      <c r="M29" s="3">
        <v>1669.26</v>
      </c>
      <c r="N29" s="17"/>
      <c r="O29" s="16">
        <f t="shared" si="2"/>
        <v>1669.26</v>
      </c>
      <c r="P29" s="3"/>
      <c r="Q29" s="3">
        <v>83439.17</v>
      </c>
      <c r="R29" s="16">
        <v>8814.6299999999992</v>
      </c>
      <c r="S29" s="16">
        <v>350.24</v>
      </c>
      <c r="T29" s="16">
        <v>12095.08</v>
      </c>
      <c r="U29" s="16">
        <v>1463.94</v>
      </c>
      <c r="V29" s="16">
        <f t="shared" si="3"/>
        <v>106163.06000000001</v>
      </c>
      <c r="W29" s="3"/>
      <c r="X29" s="18">
        <v>118412.16</v>
      </c>
      <c r="Y29" s="19">
        <v>9924.7999999999993</v>
      </c>
      <c r="Z29" s="18">
        <v>8411.42</v>
      </c>
      <c r="AA29" s="17"/>
      <c r="AB29" s="16">
        <v>325.24</v>
      </c>
      <c r="AC29" s="16">
        <f t="shared" si="4"/>
        <v>137073.62</v>
      </c>
      <c r="AD29" s="3"/>
      <c r="AE29" s="16">
        <v>1037.27</v>
      </c>
      <c r="AF29" s="16">
        <v>917.15</v>
      </c>
      <c r="AG29" s="3">
        <v>7858.37</v>
      </c>
      <c r="AH29" s="3">
        <v>13437.38</v>
      </c>
      <c r="AI29" s="16">
        <f t="shared" si="5"/>
        <v>23250.17</v>
      </c>
      <c r="AJ29" s="3"/>
      <c r="AK29" s="3">
        <v>305123.62</v>
      </c>
      <c r="AL29" s="16">
        <v>23985.18</v>
      </c>
      <c r="AM29" s="16">
        <v>610.79</v>
      </c>
      <c r="AN29" s="16">
        <v>12505.95</v>
      </c>
      <c r="AO29" s="16">
        <f t="shared" si="6"/>
        <v>342225.54</v>
      </c>
      <c r="AP29" s="3"/>
      <c r="AQ29" s="3">
        <v>7495.54</v>
      </c>
      <c r="AR29" s="16">
        <v>1050.27</v>
      </c>
      <c r="AS29" s="16">
        <f t="shared" si="7"/>
        <v>8545.81</v>
      </c>
      <c r="AT29" s="3"/>
      <c r="AU29" s="16">
        <v>510.48</v>
      </c>
      <c r="AV29" s="3">
        <v>487.36</v>
      </c>
      <c r="AW29" s="17"/>
      <c r="AX29" s="17">
        <f t="shared" si="8"/>
        <v>997.84</v>
      </c>
      <c r="AY29" s="4"/>
      <c r="AZ29" s="3">
        <v>3183.84</v>
      </c>
      <c r="BA29" s="16">
        <v>91.12</v>
      </c>
      <c r="BB29" s="17">
        <f t="shared" si="9"/>
        <v>3274.96</v>
      </c>
      <c r="BC29" s="4"/>
      <c r="BD29" s="17">
        <f t="shared" si="10"/>
        <v>638715.92000000004</v>
      </c>
      <c r="BE29" s="5"/>
      <c r="BF29" s="17"/>
      <c r="BG29" s="17"/>
      <c r="BH29" s="4"/>
      <c r="BI29" s="23">
        <f t="shared" si="11"/>
        <v>0</v>
      </c>
    </row>
    <row r="30" spans="1:61" x14ac:dyDescent="0.35">
      <c r="A30" s="2" t="s">
        <v>39</v>
      </c>
      <c r="B30" s="2" t="s">
        <v>51</v>
      </c>
      <c r="C30" s="2"/>
      <c r="D30" s="16">
        <v>243.12</v>
      </c>
      <c r="E30" s="3">
        <v>3533.98</v>
      </c>
      <c r="F30" s="16">
        <f t="shared" si="0"/>
        <v>3777.1</v>
      </c>
      <c r="G30" s="3"/>
      <c r="H30" s="16">
        <v>831.72</v>
      </c>
      <c r="I30" s="11">
        <v>391.36</v>
      </c>
      <c r="J30" s="11">
        <v>2183.42</v>
      </c>
      <c r="K30" s="25">
        <f t="shared" si="1"/>
        <v>3406.5</v>
      </c>
      <c r="L30" s="5"/>
      <c r="M30" s="3">
        <v>2125.12</v>
      </c>
      <c r="N30" s="16">
        <v>91.12</v>
      </c>
      <c r="O30" s="16">
        <f t="shared" si="2"/>
        <v>2216.2399999999998</v>
      </c>
      <c r="P30" s="3"/>
      <c r="Q30" s="3">
        <v>90736.79</v>
      </c>
      <c r="R30" s="16">
        <v>9783.85</v>
      </c>
      <c r="S30" s="16">
        <v>67.55</v>
      </c>
      <c r="T30" s="16">
        <v>11676.64</v>
      </c>
      <c r="U30" s="16">
        <v>1847.71</v>
      </c>
      <c r="V30" s="16">
        <f t="shared" si="3"/>
        <v>114112.54000000001</v>
      </c>
      <c r="W30" s="3"/>
      <c r="X30" s="18">
        <v>122525.97</v>
      </c>
      <c r="Y30" s="19">
        <v>13207.05</v>
      </c>
      <c r="Z30" s="18">
        <v>13412.79</v>
      </c>
      <c r="AA30" s="16">
        <v>106.12</v>
      </c>
      <c r="AB30" s="16">
        <v>424.36</v>
      </c>
      <c r="AC30" s="16">
        <f t="shared" si="4"/>
        <v>149676.28999999998</v>
      </c>
      <c r="AD30" s="3"/>
      <c r="AE30" s="16">
        <v>1549.37</v>
      </c>
      <c r="AF30" s="16">
        <v>1739.61</v>
      </c>
      <c r="AG30" s="3">
        <v>6396.15</v>
      </c>
      <c r="AH30" s="3">
        <v>12657.77</v>
      </c>
      <c r="AI30" s="16">
        <f t="shared" si="5"/>
        <v>22342.9</v>
      </c>
      <c r="AJ30" s="3"/>
      <c r="AK30" s="3">
        <v>332127.21999999997</v>
      </c>
      <c r="AL30" s="16">
        <v>24812.21</v>
      </c>
      <c r="AM30" s="16">
        <v>347.79</v>
      </c>
      <c r="AN30" s="16">
        <v>11119.84</v>
      </c>
      <c r="AO30" s="16">
        <f t="shared" si="6"/>
        <v>368407.06</v>
      </c>
      <c r="AP30" s="3"/>
      <c r="AQ30" s="3">
        <v>8825.34</v>
      </c>
      <c r="AR30" s="16">
        <v>901.6</v>
      </c>
      <c r="AS30" s="16">
        <f t="shared" si="7"/>
        <v>9726.94</v>
      </c>
      <c r="AT30" s="3"/>
      <c r="AU30" s="16">
        <v>637.91</v>
      </c>
      <c r="AV30" s="3">
        <v>2150.6799999999998</v>
      </c>
      <c r="AW30" s="17"/>
      <c r="AX30" s="17">
        <f t="shared" si="8"/>
        <v>2788.5899999999997</v>
      </c>
      <c r="AY30" s="4"/>
      <c r="AZ30" s="3">
        <v>4134.04</v>
      </c>
      <c r="BA30" s="16">
        <v>92.55</v>
      </c>
      <c r="BB30" s="17">
        <f t="shared" si="9"/>
        <v>4226.59</v>
      </c>
      <c r="BC30" s="4"/>
      <c r="BD30" s="17">
        <f t="shared" si="10"/>
        <v>680680.74999999988</v>
      </c>
      <c r="BE30" s="5"/>
      <c r="BF30" s="17"/>
      <c r="BG30" s="17"/>
      <c r="BH30" s="4"/>
      <c r="BI30" s="23">
        <f t="shared" si="11"/>
        <v>0</v>
      </c>
    </row>
    <row r="31" spans="1:61" x14ac:dyDescent="0.35">
      <c r="A31" s="2" t="s">
        <v>40</v>
      </c>
      <c r="B31" s="2" t="s">
        <v>51</v>
      </c>
      <c r="C31" s="2"/>
      <c r="D31" s="16">
        <v>396.24</v>
      </c>
      <c r="E31" s="3">
        <v>10311.01</v>
      </c>
      <c r="F31" s="16">
        <f t="shared" si="0"/>
        <v>10707.25</v>
      </c>
      <c r="G31" s="3"/>
      <c r="H31" s="16">
        <v>2505.7199999999998</v>
      </c>
      <c r="I31" s="11">
        <v>335.67</v>
      </c>
      <c r="J31" s="11">
        <v>2491.2800000000002</v>
      </c>
      <c r="K31" s="25">
        <f t="shared" si="1"/>
        <v>5332.67</v>
      </c>
      <c r="L31" s="5"/>
      <c r="M31" s="3">
        <v>2320.52</v>
      </c>
      <c r="N31" s="17"/>
      <c r="O31" s="16">
        <f t="shared" si="2"/>
        <v>2320.52</v>
      </c>
      <c r="P31" s="3"/>
      <c r="Q31" s="3">
        <v>108593.06</v>
      </c>
      <c r="R31" s="16">
        <v>9148.52</v>
      </c>
      <c r="S31" s="17"/>
      <c r="T31" s="16">
        <v>11612.11</v>
      </c>
      <c r="U31" s="16">
        <v>2939.52</v>
      </c>
      <c r="V31" s="16">
        <f t="shared" si="3"/>
        <v>132293.21</v>
      </c>
      <c r="W31" s="3"/>
      <c r="X31" s="18">
        <v>157735.79999999999</v>
      </c>
      <c r="Y31" s="19">
        <v>11708.38</v>
      </c>
      <c r="Z31" s="18">
        <v>11467.82</v>
      </c>
      <c r="AA31" s="17"/>
      <c r="AB31" s="16">
        <v>712.48</v>
      </c>
      <c r="AC31" s="16">
        <f t="shared" si="4"/>
        <v>181624.48</v>
      </c>
      <c r="AD31" s="3"/>
      <c r="AE31" s="16">
        <v>1503.75</v>
      </c>
      <c r="AF31" s="16">
        <v>1925.16</v>
      </c>
      <c r="AG31" s="3">
        <v>7569.97</v>
      </c>
      <c r="AH31" s="3">
        <v>14513.3</v>
      </c>
      <c r="AI31" s="16">
        <f t="shared" si="5"/>
        <v>25512.18</v>
      </c>
      <c r="AJ31" s="3"/>
      <c r="AK31" s="3">
        <v>378681.34</v>
      </c>
      <c r="AL31" s="16">
        <v>27409.17</v>
      </c>
      <c r="AM31" s="16">
        <v>312.24</v>
      </c>
      <c r="AN31" s="16">
        <v>11196.56</v>
      </c>
      <c r="AO31" s="16">
        <f t="shared" si="6"/>
        <v>417599.31</v>
      </c>
      <c r="AP31" s="3"/>
      <c r="AQ31" s="3">
        <v>11063.62</v>
      </c>
      <c r="AR31" s="16">
        <v>1640.37</v>
      </c>
      <c r="AS31" s="16">
        <f t="shared" si="7"/>
        <v>12703.990000000002</v>
      </c>
      <c r="AT31" s="3"/>
      <c r="AU31" s="16">
        <v>875.15</v>
      </c>
      <c r="AV31" s="3">
        <v>1652.32</v>
      </c>
      <c r="AW31" s="17"/>
      <c r="AX31" s="17">
        <f t="shared" si="8"/>
        <v>2527.4699999999998</v>
      </c>
      <c r="AY31" s="4"/>
      <c r="AZ31" s="3">
        <v>4993.45</v>
      </c>
      <c r="BA31" s="16">
        <v>77</v>
      </c>
      <c r="BB31" s="17">
        <f t="shared" si="9"/>
        <v>5070.45</v>
      </c>
      <c r="BC31" s="4"/>
      <c r="BD31" s="17">
        <f t="shared" si="10"/>
        <v>795691.52999999991</v>
      </c>
      <c r="BE31" s="5"/>
      <c r="BF31" s="17"/>
      <c r="BG31" s="17"/>
      <c r="BH31" s="4"/>
      <c r="BI31" s="23">
        <f t="shared" si="11"/>
        <v>0</v>
      </c>
    </row>
    <row r="32" spans="1:61" x14ac:dyDescent="0.35">
      <c r="A32" s="2" t="s">
        <v>41</v>
      </c>
      <c r="B32" s="2" t="s">
        <v>51</v>
      </c>
      <c r="C32" s="2"/>
      <c r="D32" s="16">
        <v>431.36</v>
      </c>
      <c r="E32" s="3">
        <v>4152.82</v>
      </c>
      <c r="F32" s="16">
        <f t="shared" si="0"/>
        <v>4584.1799999999994</v>
      </c>
      <c r="G32" s="3"/>
      <c r="H32" s="16">
        <v>766.48</v>
      </c>
      <c r="I32" s="11">
        <v>129.55000000000001</v>
      </c>
      <c r="J32" s="11">
        <v>3142.81</v>
      </c>
      <c r="K32" s="25">
        <f t="shared" si="1"/>
        <v>4038.84</v>
      </c>
      <c r="L32" s="5"/>
      <c r="M32" s="3">
        <v>1383.49</v>
      </c>
      <c r="N32" s="16">
        <v>312.10000000000002</v>
      </c>
      <c r="O32" s="16">
        <f t="shared" si="2"/>
        <v>1695.5900000000001</v>
      </c>
      <c r="P32" s="3"/>
      <c r="Q32" s="3">
        <v>73501.179999999993</v>
      </c>
      <c r="R32" s="16">
        <v>6315.35</v>
      </c>
      <c r="S32" s="17"/>
      <c r="T32" s="16">
        <v>9720.83</v>
      </c>
      <c r="U32" s="16">
        <v>1496.8</v>
      </c>
      <c r="V32" s="16">
        <f t="shared" si="3"/>
        <v>91034.16</v>
      </c>
      <c r="W32" s="3"/>
      <c r="X32" s="18">
        <v>73590.16</v>
      </c>
      <c r="Y32" s="19">
        <v>10959.75</v>
      </c>
      <c r="Z32" s="18">
        <v>5170.18</v>
      </c>
      <c r="AA32" s="17"/>
      <c r="AB32" s="16">
        <v>837.48</v>
      </c>
      <c r="AC32" s="16">
        <f t="shared" si="4"/>
        <v>90557.569999999992</v>
      </c>
      <c r="AD32" s="3"/>
      <c r="AE32" s="16">
        <v>438.24</v>
      </c>
      <c r="AF32" s="16">
        <v>790.91</v>
      </c>
      <c r="AG32" s="3">
        <v>3921.01</v>
      </c>
      <c r="AH32" s="3">
        <v>11036.55</v>
      </c>
      <c r="AI32" s="16">
        <f t="shared" si="5"/>
        <v>16186.71</v>
      </c>
      <c r="AJ32" s="3"/>
      <c r="AK32" s="3">
        <v>269043.38</v>
      </c>
      <c r="AL32" s="16">
        <v>18009.88</v>
      </c>
      <c r="AM32" s="16">
        <v>238.67</v>
      </c>
      <c r="AN32" s="16">
        <v>8505.35</v>
      </c>
      <c r="AO32" s="16">
        <f t="shared" si="6"/>
        <v>295797.27999999997</v>
      </c>
      <c r="AP32" s="3"/>
      <c r="AQ32" s="3">
        <v>8763.36</v>
      </c>
      <c r="AR32" s="16">
        <v>1341.39</v>
      </c>
      <c r="AS32" s="16">
        <f t="shared" si="7"/>
        <v>10104.75</v>
      </c>
      <c r="AT32" s="3"/>
      <c r="AU32" s="16">
        <v>116.12</v>
      </c>
      <c r="AV32" s="3">
        <v>896.27</v>
      </c>
      <c r="AW32" s="17"/>
      <c r="AX32" s="17">
        <f t="shared" si="8"/>
        <v>1012.39</v>
      </c>
      <c r="AY32" s="4"/>
      <c r="AZ32" s="3">
        <v>3613.11</v>
      </c>
      <c r="BA32" s="17"/>
      <c r="BB32" s="17">
        <f t="shared" si="9"/>
        <v>3613.11</v>
      </c>
      <c r="BC32" s="4"/>
      <c r="BD32" s="17">
        <f t="shared" si="10"/>
        <v>518624.57999999996</v>
      </c>
      <c r="BE32" s="4"/>
      <c r="BF32" s="17"/>
      <c r="BG32" s="17"/>
      <c r="BH32" s="4"/>
      <c r="BI32" s="23">
        <f t="shared" si="11"/>
        <v>0</v>
      </c>
    </row>
    <row r="33" spans="1:68" x14ac:dyDescent="0.35">
      <c r="A33" s="2" t="s">
        <v>42</v>
      </c>
      <c r="B33" s="2" t="s">
        <v>51</v>
      </c>
      <c r="C33" s="2"/>
      <c r="D33" s="16">
        <v>1018.1</v>
      </c>
      <c r="E33" s="3">
        <v>7492.27</v>
      </c>
      <c r="F33" s="16">
        <f t="shared" si="0"/>
        <v>8510.3700000000008</v>
      </c>
      <c r="G33" s="3"/>
      <c r="H33" s="16">
        <v>672.58</v>
      </c>
      <c r="I33" s="11">
        <v>608.91</v>
      </c>
      <c r="J33" s="11">
        <v>1760.23</v>
      </c>
      <c r="K33" s="25">
        <f t="shared" si="1"/>
        <v>3041.7200000000003</v>
      </c>
      <c r="L33" s="5"/>
      <c r="M33" s="3">
        <v>1726.61</v>
      </c>
      <c r="N33" s="16">
        <v>300.55</v>
      </c>
      <c r="O33" s="16">
        <f t="shared" si="2"/>
        <v>2027.1599999999999</v>
      </c>
      <c r="P33" s="3"/>
      <c r="Q33" s="3">
        <v>78644.91</v>
      </c>
      <c r="R33" s="16">
        <v>9631.92</v>
      </c>
      <c r="S33" s="17"/>
      <c r="T33" s="16">
        <v>8074.63</v>
      </c>
      <c r="U33" s="16">
        <v>1931.42</v>
      </c>
      <c r="V33" s="16">
        <f t="shared" si="3"/>
        <v>98282.880000000005</v>
      </c>
      <c r="W33" s="3"/>
      <c r="X33" s="18">
        <v>145144.4</v>
      </c>
      <c r="Y33" s="19">
        <v>8408.27</v>
      </c>
      <c r="Z33" s="18">
        <v>10032.33</v>
      </c>
      <c r="AA33" s="16">
        <v>173.67</v>
      </c>
      <c r="AB33" s="16">
        <v>560.79</v>
      </c>
      <c r="AC33" s="16">
        <f t="shared" si="4"/>
        <v>164319.46</v>
      </c>
      <c r="AD33" s="3"/>
      <c r="AE33" s="16">
        <v>1811.3</v>
      </c>
      <c r="AF33" s="16">
        <v>1342.39</v>
      </c>
      <c r="AG33" s="3">
        <v>4831.3999999999996</v>
      </c>
      <c r="AH33" s="3">
        <v>10032.69</v>
      </c>
      <c r="AI33" s="16">
        <f t="shared" si="5"/>
        <v>18017.78</v>
      </c>
      <c r="AJ33" s="3"/>
      <c r="AK33" s="3">
        <v>287287.19</v>
      </c>
      <c r="AL33" s="16">
        <v>23460.6</v>
      </c>
      <c r="AM33" s="16">
        <v>295.24</v>
      </c>
      <c r="AN33" s="16">
        <v>7535.73</v>
      </c>
      <c r="AO33" s="16">
        <f t="shared" si="6"/>
        <v>318578.75999999995</v>
      </c>
      <c r="AP33" s="3"/>
      <c r="AQ33" s="3">
        <v>9654.18</v>
      </c>
      <c r="AR33" s="16">
        <v>1121.96</v>
      </c>
      <c r="AS33" s="16">
        <f t="shared" si="7"/>
        <v>10776.14</v>
      </c>
      <c r="AT33" s="3"/>
      <c r="AU33" s="16">
        <v>340.67</v>
      </c>
      <c r="AV33" s="3">
        <v>966.96</v>
      </c>
      <c r="AW33" s="16">
        <v>442.24</v>
      </c>
      <c r="AX33" s="17">
        <f t="shared" si="8"/>
        <v>1749.8700000000001</v>
      </c>
      <c r="AY33" s="4"/>
      <c r="AZ33" s="3">
        <v>4585.3599999999997</v>
      </c>
      <c r="BA33" s="16">
        <v>27</v>
      </c>
      <c r="BB33" s="17">
        <f t="shared" si="9"/>
        <v>4612.3599999999997</v>
      </c>
      <c r="BC33" s="4"/>
      <c r="BD33" s="17">
        <f t="shared" si="10"/>
        <v>629916.49999999988</v>
      </c>
      <c r="BE33" s="5"/>
      <c r="BF33" s="17"/>
      <c r="BG33" s="17"/>
      <c r="BH33" s="4"/>
      <c r="BI33" s="23">
        <f t="shared" si="11"/>
        <v>0</v>
      </c>
    </row>
    <row r="34" spans="1:68" x14ac:dyDescent="0.35">
      <c r="A34" s="2" t="s">
        <v>43</v>
      </c>
      <c r="B34" s="2" t="s">
        <v>51</v>
      </c>
      <c r="C34" s="2"/>
      <c r="D34" s="16">
        <v>3800.36</v>
      </c>
      <c r="E34" s="3">
        <v>3821.91</v>
      </c>
      <c r="F34" s="16">
        <f t="shared" si="0"/>
        <v>7622.27</v>
      </c>
      <c r="G34" s="3"/>
      <c r="H34" s="16">
        <v>1200.96</v>
      </c>
      <c r="I34" s="11">
        <v>235.24</v>
      </c>
      <c r="J34" s="11">
        <v>3131.97</v>
      </c>
      <c r="K34" s="25">
        <f t="shared" si="1"/>
        <v>4568.17</v>
      </c>
      <c r="L34" s="5"/>
      <c r="M34" s="3">
        <v>1427.94</v>
      </c>
      <c r="N34" s="16">
        <v>169.55</v>
      </c>
      <c r="O34" s="16">
        <f t="shared" si="2"/>
        <v>1597.49</v>
      </c>
      <c r="P34" s="3"/>
      <c r="Q34" s="3">
        <v>80992.22</v>
      </c>
      <c r="R34" s="16">
        <v>8624.85</v>
      </c>
      <c r="S34" s="17"/>
      <c r="T34" s="16">
        <v>9748.48</v>
      </c>
      <c r="U34" s="16">
        <v>1043.22</v>
      </c>
      <c r="V34" s="16">
        <f t="shared" si="3"/>
        <v>100408.77</v>
      </c>
      <c r="W34" s="3"/>
      <c r="X34" s="18">
        <v>103571.39</v>
      </c>
      <c r="Y34" s="19">
        <v>9137.2800000000007</v>
      </c>
      <c r="Z34" s="18">
        <v>13667.93</v>
      </c>
      <c r="AA34" s="17"/>
      <c r="AB34" s="16">
        <v>442.86</v>
      </c>
      <c r="AC34" s="16">
        <f t="shared" si="4"/>
        <v>126819.46</v>
      </c>
      <c r="AD34" s="3"/>
      <c r="AE34" s="16">
        <v>1575.45</v>
      </c>
      <c r="AF34" s="16">
        <v>1448.32</v>
      </c>
      <c r="AG34" s="3">
        <v>5303.4</v>
      </c>
      <c r="AH34" s="3">
        <v>7680.73</v>
      </c>
      <c r="AI34" s="16">
        <f t="shared" si="5"/>
        <v>16007.9</v>
      </c>
      <c r="AJ34" s="3"/>
      <c r="AK34" s="3">
        <v>277905.8</v>
      </c>
      <c r="AL34" s="16">
        <v>24467.46</v>
      </c>
      <c r="AM34" s="16">
        <v>205.12</v>
      </c>
      <c r="AN34" s="16">
        <v>6357.89</v>
      </c>
      <c r="AO34" s="16">
        <f t="shared" si="6"/>
        <v>308936.27</v>
      </c>
      <c r="AP34" s="3"/>
      <c r="AQ34" s="3">
        <v>6938.32</v>
      </c>
      <c r="AR34" s="16">
        <v>2189.11</v>
      </c>
      <c r="AS34" s="16">
        <f t="shared" si="7"/>
        <v>9127.43</v>
      </c>
      <c r="AT34" s="3"/>
      <c r="AU34" s="16">
        <v>154.55000000000001</v>
      </c>
      <c r="AV34" s="3">
        <v>884.72</v>
      </c>
      <c r="AW34" s="17"/>
      <c r="AX34" s="17">
        <f t="shared" si="8"/>
        <v>1039.27</v>
      </c>
      <c r="AY34" s="4"/>
      <c r="AZ34" s="3">
        <v>4581.29</v>
      </c>
      <c r="BA34" s="17"/>
      <c r="BB34" s="17">
        <f t="shared" si="9"/>
        <v>4581.29</v>
      </c>
      <c r="BC34" s="4"/>
      <c r="BD34" s="17">
        <f t="shared" si="10"/>
        <v>580708.32000000018</v>
      </c>
      <c r="BE34" s="4"/>
      <c r="BF34" s="17"/>
      <c r="BG34" s="17"/>
      <c r="BH34" s="4"/>
      <c r="BI34" s="23">
        <f t="shared" si="11"/>
        <v>0</v>
      </c>
    </row>
    <row r="35" spans="1:68" x14ac:dyDescent="0.35">
      <c r="A35" s="2" t="s">
        <v>44</v>
      </c>
      <c r="B35" s="2" t="s">
        <v>51</v>
      </c>
      <c r="C35" s="2"/>
      <c r="D35" s="16">
        <v>764.22</v>
      </c>
      <c r="E35" s="3">
        <v>10923.6</v>
      </c>
      <c r="F35" s="16">
        <f t="shared" si="0"/>
        <v>11687.82</v>
      </c>
      <c r="G35" s="3"/>
      <c r="H35" s="16">
        <v>485.74</v>
      </c>
      <c r="I35" s="11">
        <v>267.79000000000002</v>
      </c>
      <c r="J35" s="11">
        <v>2055.44</v>
      </c>
      <c r="K35" s="25">
        <f t="shared" si="1"/>
        <v>2808.9700000000003</v>
      </c>
      <c r="L35" s="5"/>
      <c r="M35" s="3">
        <v>1430.9</v>
      </c>
      <c r="N35" s="16">
        <v>27</v>
      </c>
      <c r="O35" s="16">
        <f t="shared" si="2"/>
        <v>1457.9</v>
      </c>
      <c r="P35" s="3"/>
      <c r="Q35" s="3">
        <v>68901.75</v>
      </c>
      <c r="R35" s="16">
        <v>10755.03</v>
      </c>
      <c r="S35" s="17"/>
      <c r="T35" s="16">
        <v>9876.8799999999992</v>
      </c>
      <c r="U35" s="16">
        <v>2019</v>
      </c>
      <c r="V35" s="16">
        <f t="shared" si="3"/>
        <v>91552.66</v>
      </c>
      <c r="W35" s="3"/>
      <c r="X35" s="18">
        <v>98019.23</v>
      </c>
      <c r="Y35" s="19">
        <v>9890.33</v>
      </c>
      <c r="Z35" s="18">
        <v>11922.64</v>
      </c>
      <c r="AA35" s="17"/>
      <c r="AB35" s="16">
        <v>609.98</v>
      </c>
      <c r="AC35" s="16">
        <f t="shared" si="4"/>
        <v>120442.18</v>
      </c>
      <c r="AD35" s="3"/>
      <c r="AE35" s="16">
        <v>942.72</v>
      </c>
      <c r="AF35" s="16">
        <v>1428.82</v>
      </c>
      <c r="AG35" s="3">
        <v>2995.1</v>
      </c>
      <c r="AH35" s="3">
        <v>7684.71</v>
      </c>
      <c r="AI35" s="16">
        <f t="shared" si="5"/>
        <v>13051.349999999999</v>
      </c>
      <c r="AJ35" s="3"/>
      <c r="AK35" s="3">
        <v>248491.91</v>
      </c>
      <c r="AL35" s="16">
        <v>22661.69</v>
      </c>
      <c r="AM35" s="16">
        <v>320.05</v>
      </c>
      <c r="AN35" s="16">
        <v>9579.25</v>
      </c>
      <c r="AO35" s="16">
        <f t="shared" si="6"/>
        <v>281052.89999999997</v>
      </c>
      <c r="AP35" s="3"/>
      <c r="AQ35" s="3">
        <v>5665.19</v>
      </c>
      <c r="AR35" s="16">
        <v>1073.27</v>
      </c>
      <c r="AS35" s="16">
        <f t="shared" si="7"/>
        <v>6738.4599999999991</v>
      </c>
      <c r="AT35" s="3"/>
      <c r="AU35" s="16">
        <v>182.62</v>
      </c>
      <c r="AV35" s="3">
        <v>1067.77</v>
      </c>
      <c r="AW35" s="17"/>
      <c r="AX35" s="17">
        <f t="shared" si="8"/>
        <v>1250.3899999999999</v>
      </c>
      <c r="AY35" s="4"/>
      <c r="AZ35" s="3">
        <v>3043.41</v>
      </c>
      <c r="BA35" s="16">
        <v>353.79</v>
      </c>
      <c r="BB35" s="17">
        <f t="shared" si="9"/>
        <v>3397.2</v>
      </c>
      <c r="BC35" s="4"/>
      <c r="BD35" s="17">
        <f t="shared" si="10"/>
        <v>533439.82999999996</v>
      </c>
      <c r="BE35" s="5"/>
      <c r="BF35" s="17"/>
      <c r="BG35" s="17"/>
      <c r="BH35" s="4"/>
      <c r="BI35" s="23">
        <f t="shared" si="11"/>
        <v>0</v>
      </c>
    </row>
    <row r="36" spans="1:68" x14ac:dyDescent="0.35">
      <c r="A36" s="2" t="s">
        <v>45</v>
      </c>
      <c r="B36" s="2" t="s">
        <v>51</v>
      </c>
      <c r="C36" s="2"/>
      <c r="D36" s="16">
        <v>792.48</v>
      </c>
      <c r="E36" s="3">
        <v>8329.77</v>
      </c>
      <c r="F36" s="16">
        <f t="shared" si="0"/>
        <v>9122.25</v>
      </c>
      <c r="G36" s="3"/>
      <c r="H36" s="16">
        <v>1244.27</v>
      </c>
      <c r="I36" s="11">
        <v>272.10000000000002</v>
      </c>
      <c r="J36" s="11">
        <v>4454.8</v>
      </c>
      <c r="K36" s="25">
        <f t="shared" si="1"/>
        <v>5971.17</v>
      </c>
      <c r="L36" s="5"/>
      <c r="M36" s="3">
        <v>1034.25</v>
      </c>
      <c r="N36" s="16">
        <v>262.10000000000002</v>
      </c>
      <c r="O36" s="16">
        <f t="shared" si="2"/>
        <v>1296.3499999999999</v>
      </c>
      <c r="P36" s="3"/>
      <c r="Q36" s="3">
        <v>112007.47</v>
      </c>
      <c r="R36" s="16">
        <v>12839.93</v>
      </c>
      <c r="S36" s="16">
        <v>182.62</v>
      </c>
      <c r="T36" s="16">
        <v>12672.1</v>
      </c>
      <c r="U36" s="16">
        <v>3783.53</v>
      </c>
      <c r="V36" s="16">
        <f t="shared" si="3"/>
        <v>141485.65</v>
      </c>
      <c r="W36" s="3"/>
      <c r="X36" s="18">
        <v>120232.82</v>
      </c>
      <c r="Y36" s="19">
        <v>12244.54</v>
      </c>
      <c r="Z36" s="18">
        <v>17308.97</v>
      </c>
      <c r="AA36" s="16">
        <v>511.24</v>
      </c>
      <c r="AB36" s="16">
        <v>432.36</v>
      </c>
      <c r="AC36" s="16">
        <f t="shared" si="4"/>
        <v>150729.93</v>
      </c>
      <c r="AD36" s="3"/>
      <c r="AE36" s="16">
        <v>1750.04</v>
      </c>
      <c r="AF36" s="16">
        <v>3633.99</v>
      </c>
      <c r="AG36" s="3">
        <v>5353.19</v>
      </c>
      <c r="AH36" s="3">
        <v>11793.32</v>
      </c>
      <c r="AI36" s="16">
        <f t="shared" si="5"/>
        <v>22530.54</v>
      </c>
      <c r="AJ36" s="3"/>
      <c r="AK36" s="3">
        <v>365059.92</v>
      </c>
      <c r="AL36" s="16">
        <v>29196.66</v>
      </c>
      <c r="AM36" s="16">
        <v>744.79</v>
      </c>
      <c r="AN36" s="16">
        <v>10124.1</v>
      </c>
      <c r="AO36" s="16">
        <f t="shared" si="6"/>
        <v>405125.46999999991</v>
      </c>
      <c r="AP36" s="3"/>
      <c r="AQ36" s="3">
        <v>9607.82</v>
      </c>
      <c r="AR36" s="16">
        <v>2961.19</v>
      </c>
      <c r="AS36" s="16">
        <f t="shared" si="7"/>
        <v>12569.01</v>
      </c>
      <c r="AT36" s="3"/>
      <c r="AU36" s="16">
        <v>348.74</v>
      </c>
      <c r="AV36" s="3">
        <v>541.48</v>
      </c>
      <c r="AW36" s="17"/>
      <c r="AX36" s="17">
        <f t="shared" si="8"/>
        <v>890.22</v>
      </c>
      <c r="AY36" s="4"/>
      <c r="AZ36" s="3">
        <v>4470.8599999999997</v>
      </c>
      <c r="BA36" s="16">
        <v>27</v>
      </c>
      <c r="BB36" s="17">
        <f t="shared" si="9"/>
        <v>4497.8599999999997</v>
      </c>
      <c r="BC36" s="4"/>
      <c r="BD36" s="17">
        <f t="shared" si="10"/>
        <v>754218.44999999984</v>
      </c>
      <c r="BE36" s="5"/>
      <c r="BF36" s="17"/>
      <c r="BG36" s="17"/>
      <c r="BH36" s="4"/>
      <c r="BI36" s="23">
        <f t="shared" si="11"/>
        <v>0</v>
      </c>
    </row>
    <row r="37" spans="1:68" x14ac:dyDescent="0.35">
      <c r="A37" s="2" t="s">
        <v>46</v>
      </c>
      <c r="B37" s="2" t="s">
        <v>51</v>
      </c>
      <c r="C37" s="2"/>
      <c r="D37" s="16">
        <v>353.62</v>
      </c>
      <c r="E37" s="3">
        <v>5567.16</v>
      </c>
      <c r="F37" s="16">
        <f t="shared" si="0"/>
        <v>5920.78</v>
      </c>
      <c r="G37" s="3"/>
      <c r="H37" s="16">
        <v>459.36</v>
      </c>
      <c r="I37" s="11">
        <v>124.12</v>
      </c>
      <c r="J37" s="11">
        <v>3897.41</v>
      </c>
      <c r="K37" s="25">
        <f t="shared" si="1"/>
        <v>4480.8899999999994</v>
      </c>
      <c r="L37" s="5"/>
      <c r="M37" s="3">
        <v>1160.8</v>
      </c>
      <c r="N37" s="17"/>
      <c r="O37" s="16">
        <f t="shared" si="2"/>
        <v>1160.8</v>
      </c>
      <c r="P37" s="3"/>
      <c r="Q37" s="3">
        <v>87136.56</v>
      </c>
      <c r="R37" s="16">
        <v>13490.7</v>
      </c>
      <c r="S37" s="16">
        <v>0</v>
      </c>
      <c r="T37" s="16">
        <v>9934.67</v>
      </c>
      <c r="U37" s="16">
        <v>1534.56</v>
      </c>
      <c r="V37" s="16">
        <f t="shared" si="3"/>
        <v>112096.48999999999</v>
      </c>
      <c r="W37" s="3"/>
      <c r="X37" s="18">
        <v>87937.46</v>
      </c>
      <c r="Y37" s="19">
        <v>15371.02</v>
      </c>
      <c r="Z37" s="18">
        <v>9253.02</v>
      </c>
      <c r="AA37" s="17"/>
      <c r="AB37" s="16">
        <v>964.23</v>
      </c>
      <c r="AC37" s="16">
        <f t="shared" si="4"/>
        <v>113525.73000000001</v>
      </c>
      <c r="AD37" s="3"/>
      <c r="AE37" s="16">
        <v>1368.51</v>
      </c>
      <c r="AF37" s="16">
        <v>1516.89</v>
      </c>
      <c r="AG37" s="3">
        <v>6717.81</v>
      </c>
      <c r="AH37" s="3">
        <v>9118.84</v>
      </c>
      <c r="AI37" s="16">
        <f t="shared" si="5"/>
        <v>18722.050000000003</v>
      </c>
      <c r="AJ37" s="3"/>
      <c r="AK37" s="3">
        <v>314107.14</v>
      </c>
      <c r="AL37" s="16">
        <v>32287.95</v>
      </c>
      <c r="AM37" s="16">
        <v>811.98</v>
      </c>
      <c r="AN37" s="16">
        <v>8947.2099999999991</v>
      </c>
      <c r="AO37" s="16">
        <f t="shared" si="6"/>
        <v>356154.28</v>
      </c>
      <c r="AP37" s="3"/>
      <c r="AQ37" s="3">
        <v>5856.5</v>
      </c>
      <c r="AR37" s="16">
        <v>2123.56</v>
      </c>
      <c r="AS37" s="16">
        <f t="shared" si="7"/>
        <v>7980.0599999999995</v>
      </c>
      <c r="AT37" s="3"/>
      <c r="AU37" s="16">
        <v>1297.46</v>
      </c>
      <c r="AV37" s="3">
        <v>2745.09</v>
      </c>
      <c r="AW37" s="17"/>
      <c r="AX37" s="17">
        <f t="shared" si="8"/>
        <v>4042.55</v>
      </c>
      <c r="AY37" s="4"/>
      <c r="AZ37" s="3">
        <v>2742.55</v>
      </c>
      <c r="BA37" s="16">
        <v>77</v>
      </c>
      <c r="BB37" s="17">
        <f t="shared" si="9"/>
        <v>2819.55</v>
      </c>
      <c r="BC37" s="4"/>
      <c r="BD37" s="17">
        <f t="shared" si="10"/>
        <v>626903.18000000017</v>
      </c>
      <c r="BE37" s="5"/>
      <c r="BF37" s="17"/>
      <c r="BG37" s="17"/>
      <c r="BH37" s="4"/>
      <c r="BI37" s="23">
        <f t="shared" si="11"/>
        <v>0</v>
      </c>
    </row>
    <row r="38" spans="1:68" x14ac:dyDescent="0.35">
      <c r="A38" s="2" t="s">
        <v>47</v>
      </c>
      <c r="B38" s="2" t="s">
        <v>51</v>
      </c>
      <c r="C38" s="2"/>
      <c r="D38" s="16">
        <v>536.98</v>
      </c>
      <c r="E38" s="3">
        <v>4206.79</v>
      </c>
      <c r="F38" s="16">
        <f t="shared" si="0"/>
        <v>4743.7700000000004</v>
      </c>
      <c r="G38" s="3"/>
      <c r="H38" s="16">
        <v>1416.96</v>
      </c>
      <c r="I38" s="11">
        <v>106.12</v>
      </c>
      <c r="J38" s="11">
        <v>2234.4</v>
      </c>
      <c r="K38" s="25">
        <f t="shared" si="1"/>
        <v>3757.48</v>
      </c>
      <c r="L38" s="5"/>
      <c r="M38" s="3">
        <v>1194.56</v>
      </c>
      <c r="N38" s="17"/>
      <c r="O38" s="16">
        <f t="shared" si="2"/>
        <v>1194.56</v>
      </c>
      <c r="P38" s="3"/>
      <c r="Q38" s="3">
        <v>91948.71</v>
      </c>
      <c r="R38" s="16">
        <v>8743.6200000000008</v>
      </c>
      <c r="S38" s="17"/>
      <c r="T38" s="16">
        <v>10543.43</v>
      </c>
      <c r="U38" s="16">
        <v>1782.56</v>
      </c>
      <c r="V38" s="16">
        <f t="shared" si="3"/>
        <v>113018.32</v>
      </c>
      <c r="W38" s="3"/>
      <c r="X38" s="18">
        <v>136315.62</v>
      </c>
      <c r="Y38" s="19">
        <v>13459.26</v>
      </c>
      <c r="Z38" s="18">
        <v>12979.66</v>
      </c>
      <c r="AA38" s="17"/>
      <c r="AB38" s="16">
        <v>1331.34</v>
      </c>
      <c r="AC38" s="16">
        <f t="shared" si="4"/>
        <v>164085.88</v>
      </c>
      <c r="AD38" s="3"/>
      <c r="AE38" s="16">
        <v>1580.08</v>
      </c>
      <c r="AF38" s="16">
        <v>528.91</v>
      </c>
      <c r="AG38" s="3">
        <v>4527.7700000000004</v>
      </c>
      <c r="AH38" s="3">
        <v>10321.18</v>
      </c>
      <c r="AI38" s="16">
        <f t="shared" si="5"/>
        <v>16957.940000000002</v>
      </c>
      <c r="AJ38" s="3"/>
      <c r="AK38" s="3">
        <v>309867.81</v>
      </c>
      <c r="AL38" s="16">
        <v>24185.43</v>
      </c>
      <c r="AM38" s="16">
        <v>810.48</v>
      </c>
      <c r="AN38" s="16">
        <v>9515.3799999999992</v>
      </c>
      <c r="AO38" s="16">
        <f t="shared" si="6"/>
        <v>344379.1</v>
      </c>
      <c r="AP38" s="3"/>
      <c r="AQ38" s="3">
        <v>7515.23</v>
      </c>
      <c r="AR38" s="16">
        <v>1470.58</v>
      </c>
      <c r="AS38" s="16">
        <f t="shared" si="7"/>
        <v>8985.81</v>
      </c>
      <c r="AT38" s="3"/>
      <c r="AU38" s="16">
        <v>479.86</v>
      </c>
      <c r="AV38" s="3">
        <v>1555.7</v>
      </c>
      <c r="AW38" s="17"/>
      <c r="AX38" s="17">
        <f t="shared" si="8"/>
        <v>2035.56</v>
      </c>
      <c r="AY38" s="4"/>
      <c r="AZ38" s="3">
        <v>4027.66</v>
      </c>
      <c r="BA38" s="16">
        <v>320.67</v>
      </c>
      <c r="BB38" s="17">
        <f t="shared" si="9"/>
        <v>4348.33</v>
      </c>
      <c r="BC38" s="4"/>
      <c r="BD38" s="17">
        <f t="shared" si="10"/>
        <v>663506.75000000012</v>
      </c>
      <c r="BE38" s="5"/>
      <c r="BF38" s="17"/>
      <c r="BG38" s="17"/>
      <c r="BH38" s="4"/>
      <c r="BI38" s="23">
        <f t="shared" si="11"/>
        <v>0</v>
      </c>
    </row>
    <row r="39" spans="1:68" x14ac:dyDescent="0.35">
      <c r="A39" s="2" t="s">
        <v>48</v>
      </c>
      <c r="B39" s="2" t="s">
        <v>51</v>
      </c>
      <c r="C39" s="2"/>
      <c r="D39" s="16">
        <v>69.12</v>
      </c>
      <c r="E39" s="3">
        <v>3483.48</v>
      </c>
      <c r="F39" s="16">
        <f t="shared" si="0"/>
        <v>3552.6</v>
      </c>
      <c r="G39" s="3"/>
      <c r="H39" s="16">
        <v>849.1</v>
      </c>
      <c r="I39" s="11">
        <v>530.48</v>
      </c>
      <c r="J39" s="11">
        <v>1996.87</v>
      </c>
      <c r="K39" s="25">
        <f t="shared" si="1"/>
        <v>3376.45</v>
      </c>
      <c r="L39" s="5"/>
      <c r="M39" s="3">
        <v>809.77</v>
      </c>
      <c r="N39" s="16">
        <v>77</v>
      </c>
      <c r="O39" s="16">
        <f t="shared" si="2"/>
        <v>886.77</v>
      </c>
      <c r="P39" s="3"/>
      <c r="Q39" s="3">
        <v>77442.539999999994</v>
      </c>
      <c r="R39" s="16">
        <v>11297.46</v>
      </c>
      <c r="S39" s="17"/>
      <c r="T39" s="16">
        <v>9308.3700000000008</v>
      </c>
      <c r="U39" s="16">
        <v>1453.39</v>
      </c>
      <c r="V39" s="16">
        <f t="shared" si="3"/>
        <v>99501.759999999995</v>
      </c>
      <c r="W39" s="3"/>
      <c r="X39" s="18">
        <v>82032.56</v>
      </c>
      <c r="Y39" s="19">
        <v>7485.5</v>
      </c>
      <c r="Z39" s="18">
        <v>7848.48</v>
      </c>
      <c r="AA39" s="17"/>
      <c r="AB39" s="16">
        <v>820.98</v>
      </c>
      <c r="AC39" s="16">
        <f t="shared" si="4"/>
        <v>98187.51999999999</v>
      </c>
      <c r="AD39" s="3"/>
      <c r="AE39" s="16">
        <v>753.65</v>
      </c>
      <c r="AF39" s="16">
        <v>1189.25</v>
      </c>
      <c r="AG39" s="3">
        <v>4470.25</v>
      </c>
      <c r="AH39" s="3">
        <v>10145.68</v>
      </c>
      <c r="AI39" s="16">
        <f t="shared" si="5"/>
        <v>16558.830000000002</v>
      </c>
      <c r="AJ39" s="3"/>
      <c r="AK39" s="3">
        <v>248241.46</v>
      </c>
      <c r="AL39" s="16">
        <v>22696.47</v>
      </c>
      <c r="AM39" s="16">
        <v>383.86</v>
      </c>
      <c r="AN39" s="16">
        <v>7023.79</v>
      </c>
      <c r="AO39" s="16">
        <f t="shared" si="6"/>
        <v>278345.57999999996</v>
      </c>
      <c r="AP39" s="3"/>
      <c r="AQ39" s="3">
        <v>8246.83</v>
      </c>
      <c r="AR39" s="16">
        <v>1009.91</v>
      </c>
      <c r="AS39" s="16">
        <f t="shared" si="7"/>
        <v>9256.74</v>
      </c>
      <c r="AT39" s="3"/>
      <c r="AU39" s="16">
        <v>225.24</v>
      </c>
      <c r="AV39" s="3">
        <v>890.98</v>
      </c>
      <c r="AW39" s="17"/>
      <c r="AX39" s="17">
        <f t="shared" si="8"/>
        <v>1116.22</v>
      </c>
      <c r="AY39" s="4"/>
      <c r="AZ39" s="3">
        <v>3070.53</v>
      </c>
      <c r="BA39" s="17"/>
      <c r="BB39" s="17">
        <f t="shared" si="9"/>
        <v>3070.53</v>
      </c>
      <c r="BC39" s="4"/>
      <c r="BD39" s="17">
        <f t="shared" si="10"/>
        <v>513852.99999999994</v>
      </c>
      <c r="BE39" s="4"/>
      <c r="BF39" s="17"/>
      <c r="BG39" s="17"/>
      <c r="BH39" s="4"/>
      <c r="BI39" s="23">
        <f t="shared" si="11"/>
        <v>0</v>
      </c>
    </row>
    <row r="40" spans="1:68" x14ac:dyDescent="0.35">
      <c r="A40" s="2" t="s">
        <v>49</v>
      </c>
      <c r="B40" s="2" t="s">
        <v>51</v>
      </c>
      <c r="C40" s="2"/>
      <c r="D40" s="16">
        <v>459.29</v>
      </c>
      <c r="E40" s="3">
        <v>4904.1099999999997</v>
      </c>
      <c r="F40" s="16">
        <f t="shared" si="0"/>
        <v>5363.4</v>
      </c>
      <c r="G40" s="3"/>
      <c r="H40" s="16">
        <v>1354.27</v>
      </c>
      <c r="I40" s="11">
        <v>308.67</v>
      </c>
      <c r="J40" s="11">
        <v>3383.31</v>
      </c>
      <c r="K40" s="25">
        <f t="shared" si="1"/>
        <v>5046.25</v>
      </c>
      <c r="L40" s="5"/>
      <c r="M40" s="3">
        <v>2706.72</v>
      </c>
      <c r="N40" s="16">
        <v>27</v>
      </c>
      <c r="O40" s="16">
        <f t="shared" si="2"/>
        <v>2733.72</v>
      </c>
      <c r="P40" s="3"/>
      <c r="Q40" s="3">
        <v>109546.23</v>
      </c>
      <c r="R40" s="16">
        <v>14238.9</v>
      </c>
      <c r="S40" s="17"/>
      <c r="T40" s="16">
        <v>10125.52</v>
      </c>
      <c r="U40" s="16">
        <v>2457.64</v>
      </c>
      <c r="V40" s="16">
        <f t="shared" si="3"/>
        <v>136368.29</v>
      </c>
      <c r="W40" s="3"/>
      <c r="X40" s="18">
        <v>95707.81</v>
      </c>
      <c r="Y40" s="19">
        <v>12213.29</v>
      </c>
      <c r="Z40" s="18">
        <v>8945.4699999999993</v>
      </c>
      <c r="AA40" s="16">
        <v>306.74</v>
      </c>
      <c r="AB40" s="16">
        <v>135.5</v>
      </c>
      <c r="AC40" s="16">
        <f t="shared" si="4"/>
        <v>117308.81000000001</v>
      </c>
      <c r="AD40" s="3"/>
      <c r="AE40" s="16">
        <v>1414.2</v>
      </c>
      <c r="AF40" s="16">
        <v>1222.46</v>
      </c>
      <c r="AG40" s="3">
        <v>5979.28</v>
      </c>
      <c r="AH40" s="3">
        <v>10284.9</v>
      </c>
      <c r="AI40" s="16">
        <f t="shared" si="5"/>
        <v>18900.839999999997</v>
      </c>
      <c r="AJ40" s="3"/>
      <c r="AK40" s="3">
        <v>315882.61</v>
      </c>
      <c r="AL40" s="16">
        <v>30123.919999999998</v>
      </c>
      <c r="AM40" s="16">
        <v>543.24</v>
      </c>
      <c r="AN40" s="16">
        <v>8079.04</v>
      </c>
      <c r="AO40" s="16">
        <f t="shared" si="6"/>
        <v>354628.80999999994</v>
      </c>
      <c r="AP40" s="3"/>
      <c r="AQ40" s="3">
        <v>7642.98</v>
      </c>
      <c r="AR40" s="16">
        <v>1747.85</v>
      </c>
      <c r="AS40" s="16">
        <f t="shared" si="7"/>
        <v>9390.83</v>
      </c>
      <c r="AT40" s="3"/>
      <c r="AU40" s="16">
        <v>385.86</v>
      </c>
      <c r="AV40" s="3">
        <v>1663.06</v>
      </c>
      <c r="AW40" s="17"/>
      <c r="AX40" s="17">
        <f t="shared" si="8"/>
        <v>2048.92</v>
      </c>
      <c r="AY40" s="4"/>
      <c r="AZ40" s="3">
        <v>2782.63</v>
      </c>
      <c r="BA40" s="17"/>
      <c r="BB40" s="17">
        <f t="shared" si="9"/>
        <v>2782.63</v>
      </c>
      <c r="BC40" s="4"/>
      <c r="BD40" s="17">
        <f t="shared" si="10"/>
        <v>654572.5</v>
      </c>
      <c r="BE40" s="4"/>
      <c r="BF40" s="17"/>
      <c r="BG40" s="17"/>
      <c r="BH40" s="4"/>
      <c r="BI40" s="23">
        <f t="shared" si="11"/>
        <v>0</v>
      </c>
    </row>
    <row r="41" spans="1:68" x14ac:dyDescent="0.35">
      <c r="A41" s="2" t="s">
        <v>37</v>
      </c>
      <c r="B41" s="2" t="s">
        <v>52</v>
      </c>
      <c r="C41" s="2"/>
      <c r="D41" s="16">
        <v>462.36</v>
      </c>
      <c r="E41" s="3">
        <v>9019.51</v>
      </c>
      <c r="F41" s="16">
        <f t="shared" si="0"/>
        <v>9481.8700000000008</v>
      </c>
      <c r="G41" s="3"/>
      <c r="H41" s="16">
        <v>736.72</v>
      </c>
      <c r="I41" s="12"/>
      <c r="J41" s="11">
        <v>2995.28</v>
      </c>
      <c r="K41" s="25">
        <f t="shared" si="1"/>
        <v>3732</v>
      </c>
      <c r="L41" s="5"/>
      <c r="M41" s="3">
        <v>1857.5</v>
      </c>
      <c r="N41" s="16">
        <v>169.55</v>
      </c>
      <c r="O41" s="16">
        <f t="shared" si="2"/>
        <v>2027.05</v>
      </c>
      <c r="P41" s="3"/>
      <c r="Q41" s="3">
        <v>104636.45</v>
      </c>
      <c r="R41" s="16">
        <v>11568.43</v>
      </c>
      <c r="S41" s="16">
        <v>291.24</v>
      </c>
      <c r="T41" s="16">
        <v>12935.62</v>
      </c>
      <c r="U41" s="16">
        <v>1513.01</v>
      </c>
      <c r="V41" s="16">
        <f t="shared" si="3"/>
        <v>130944.75</v>
      </c>
      <c r="W41" s="3"/>
      <c r="X41" s="18">
        <v>86884.29</v>
      </c>
      <c r="Y41" s="19">
        <v>11875.77</v>
      </c>
      <c r="Z41" s="18">
        <v>10441.91</v>
      </c>
      <c r="AA41" s="17"/>
      <c r="AB41" s="16">
        <v>1297.46</v>
      </c>
      <c r="AC41" s="16">
        <f t="shared" si="4"/>
        <v>110499.43000000001</v>
      </c>
      <c r="AD41" s="3"/>
      <c r="AE41" s="16">
        <v>1688.25</v>
      </c>
      <c r="AF41" s="16">
        <v>2003.82</v>
      </c>
      <c r="AG41" s="3">
        <v>7715.23</v>
      </c>
      <c r="AH41" s="3">
        <v>12007.22</v>
      </c>
      <c r="AI41" s="16">
        <f t="shared" si="5"/>
        <v>23414.519999999997</v>
      </c>
      <c r="AJ41" s="3"/>
      <c r="AK41" s="3">
        <v>330132.93</v>
      </c>
      <c r="AL41" s="16">
        <v>23385.19</v>
      </c>
      <c r="AM41" s="16">
        <v>711.48</v>
      </c>
      <c r="AN41" s="16">
        <v>8773.42</v>
      </c>
      <c r="AO41" s="16">
        <f t="shared" si="6"/>
        <v>363003.01999999996</v>
      </c>
      <c r="AP41" s="3"/>
      <c r="AQ41" s="3">
        <v>8944.07</v>
      </c>
      <c r="AR41" s="16">
        <v>2336.2800000000002</v>
      </c>
      <c r="AS41" s="16">
        <f t="shared" si="7"/>
        <v>11280.35</v>
      </c>
      <c r="AT41" s="5"/>
      <c r="AU41" s="17"/>
      <c r="AV41" s="3">
        <v>1206.96</v>
      </c>
      <c r="AW41" s="17"/>
      <c r="AX41" s="17">
        <f t="shared" si="8"/>
        <v>1206.96</v>
      </c>
      <c r="AY41" s="4"/>
      <c r="AZ41" s="3">
        <v>5080.03</v>
      </c>
      <c r="BA41" s="16">
        <v>233.67</v>
      </c>
      <c r="BB41" s="17">
        <f t="shared" si="9"/>
        <v>5313.7</v>
      </c>
      <c r="BC41" s="4"/>
      <c r="BD41" s="17">
        <f t="shared" si="10"/>
        <v>660903.64999999991</v>
      </c>
      <c r="BE41" s="5"/>
      <c r="BF41" s="17"/>
      <c r="BG41" s="17"/>
      <c r="BH41" s="4"/>
      <c r="BI41" s="23">
        <f t="shared" si="11"/>
        <v>0</v>
      </c>
    </row>
    <row r="42" spans="1:68" x14ac:dyDescent="0.35">
      <c r="A42" s="2" t="s">
        <v>39</v>
      </c>
      <c r="B42" s="2" t="s">
        <v>52</v>
      </c>
      <c r="C42" s="2"/>
      <c r="D42" s="16">
        <v>271.24</v>
      </c>
      <c r="E42" s="3">
        <v>9048.5400000000009</v>
      </c>
      <c r="F42" s="16">
        <f t="shared" si="0"/>
        <v>9319.7800000000007</v>
      </c>
      <c r="G42" s="3"/>
      <c r="H42" s="16">
        <v>1228.08</v>
      </c>
      <c r="I42" s="11">
        <v>419.36</v>
      </c>
      <c r="J42" s="11">
        <v>4044.31</v>
      </c>
      <c r="K42" s="25">
        <f t="shared" si="1"/>
        <v>5691.75</v>
      </c>
      <c r="L42" s="5"/>
      <c r="M42" s="3">
        <v>823.6</v>
      </c>
      <c r="N42" s="16">
        <v>77</v>
      </c>
      <c r="O42" s="16">
        <f t="shared" si="2"/>
        <v>900.6</v>
      </c>
      <c r="P42" s="3"/>
      <c r="Q42" s="3">
        <v>94327.46</v>
      </c>
      <c r="R42" s="16">
        <v>11036.21</v>
      </c>
      <c r="S42" s="17"/>
      <c r="T42" s="16">
        <v>12543.14</v>
      </c>
      <c r="U42" s="16">
        <v>1560.49</v>
      </c>
      <c r="V42" s="16">
        <f t="shared" si="3"/>
        <v>119467.30000000002</v>
      </c>
      <c r="W42" s="3"/>
      <c r="X42" s="18">
        <v>108461.01</v>
      </c>
      <c r="Y42" s="19">
        <v>13071.02</v>
      </c>
      <c r="Z42" s="18">
        <v>7822.65</v>
      </c>
      <c r="AA42" s="16">
        <v>37</v>
      </c>
      <c r="AB42" s="16">
        <v>910.6</v>
      </c>
      <c r="AC42" s="16">
        <f t="shared" si="4"/>
        <v>130302.28</v>
      </c>
      <c r="AD42" s="3"/>
      <c r="AE42" s="16">
        <v>885.6</v>
      </c>
      <c r="AF42" s="16">
        <v>1151.3900000000001</v>
      </c>
      <c r="AG42" s="3">
        <v>5411.28</v>
      </c>
      <c r="AH42" s="3">
        <v>11181.09</v>
      </c>
      <c r="AI42" s="16">
        <f t="shared" si="5"/>
        <v>18629.36</v>
      </c>
      <c r="AJ42" s="3"/>
      <c r="AK42" s="3">
        <v>332055.13</v>
      </c>
      <c r="AL42" s="16">
        <v>24501.02</v>
      </c>
      <c r="AM42" s="16">
        <v>459.36</v>
      </c>
      <c r="AN42" s="16">
        <v>9742.5400000000009</v>
      </c>
      <c r="AO42" s="16">
        <f t="shared" si="6"/>
        <v>366758.05</v>
      </c>
      <c r="AP42" s="3"/>
      <c r="AQ42" s="3">
        <v>7572.27</v>
      </c>
      <c r="AR42" s="16">
        <v>829.79</v>
      </c>
      <c r="AS42" s="16">
        <f t="shared" si="7"/>
        <v>8402.0600000000013</v>
      </c>
      <c r="AT42" s="3"/>
      <c r="AU42" s="16">
        <v>64</v>
      </c>
      <c r="AV42" s="3">
        <v>1420.58</v>
      </c>
      <c r="AW42" s="17"/>
      <c r="AX42" s="17">
        <f t="shared" si="8"/>
        <v>1484.58</v>
      </c>
      <c r="AY42" s="4"/>
      <c r="AZ42" s="3">
        <v>4407.3100000000004</v>
      </c>
      <c r="BA42" s="16">
        <v>182.24</v>
      </c>
      <c r="BB42" s="17">
        <f t="shared" si="9"/>
        <v>4589.55</v>
      </c>
      <c r="BC42" s="4"/>
      <c r="BD42" s="17">
        <f t="shared" si="10"/>
        <v>665545.31000000006</v>
      </c>
      <c r="BE42" s="5"/>
      <c r="BF42" s="17"/>
      <c r="BG42" s="17"/>
      <c r="BH42" s="4"/>
      <c r="BI42" s="23">
        <f t="shared" si="11"/>
        <v>0</v>
      </c>
      <c r="BN42" s="41"/>
      <c r="BO42" s="41"/>
      <c r="BP42" s="42"/>
    </row>
    <row r="43" spans="1:68" x14ac:dyDescent="0.35">
      <c r="A43" s="2" t="s">
        <v>40</v>
      </c>
      <c r="B43" s="2" t="s">
        <v>52</v>
      </c>
      <c r="C43" s="2"/>
      <c r="D43" s="16">
        <v>368.12</v>
      </c>
      <c r="E43" s="3">
        <v>9249.4500000000007</v>
      </c>
      <c r="F43" s="16">
        <f t="shared" si="0"/>
        <v>9617.5700000000015</v>
      </c>
      <c r="G43" s="3"/>
      <c r="H43" s="16">
        <v>1424.84</v>
      </c>
      <c r="I43" s="11">
        <v>1636.24</v>
      </c>
      <c r="J43" s="11">
        <v>6189.52</v>
      </c>
      <c r="K43" s="25">
        <f t="shared" si="1"/>
        <v>9250.6</v>
      </c>
      <c r="L43" s="5"/>
      <c r="M43" s="3">
        <v>2775.36</v>
      </c>
      <c r="N43" s="17"/>
      <c r="O43" s="16">
        <f t="shared" si="2"/>
        <v>2775.36</v>
      </c>
      <c r="P43" s="3"/>
      <c r="Q43" s="3">
        <v>102931.1</v>
      </c>
      <c r="R43" s="16">
        <v>12066.41</v>
      </c>
      <c r="S43" s="17"/>
      <c r="T43" s="16">
        <v>15251.02</v>
      </c>
      <c r="U43" s="16">
        <v>3012.95</v>
      </c>
      <c r="V43" s="16">
        <f t="shared" si="3"/>
        <v>133261.48000000001</v>
      </c>
      <c r="W43" s="3"/>
      <c r="X43" s="18">
        <v>155085.46</v>
      </c>
      <c r="Y43" s="19">
        <v>16396.64</v>
      </c>
      <c r="Z43" s="18">
        <v>8914.89</v>
      </c>
      <c r="AA43" s="16">
        <v>363.36</v>
      </c>
      <c r="AB43" s="16">
        <v>1488.08</v>
      </c>
      <c r="AC43" s="16">
        <f t="shared" si="4"/>
        <v>182248.42999999996</v>
      </c>
      <c r="AD43" s="3"/>
      <c r="AE43" s="16">
        <v>1408.51</v>
      </c>
      <c r="AF43" s="16">
        <v>2487.66</v>
      </c>
      <c r="AG43" s="3">
        <v>5840.59</v>
      </c>
      <c r="AH43" s="3">
        <v>14329.58</v>
      </c>
      <c r="AI43" s="16">
        <f t="shared" si="5"/>
        <v>24066.34</v>
      </c>
      <c r="AJ43" s="3"/>
      <c r="AK43" s="3">
        <v>359430.32</v>
      </c>
      <c r="AL43" s="16">
        <v>26409.63</v>
      </c>
      <c r="AM43" s="16">
        <v>930.03</v>
      </c>
      <c r="AN43" s="16">
        <v>11053.25</v>
      </c>
      <c r="AO43" s="16">
        <f t="shared" si="6"/>
        <v>397823.23000000004</v>
      </c>
      <c r="AP43" s="3"/>
      <c r="AQ43" s="3">
        <v>8645.2800000000007</v>
      </c>
      <c r="AR43" s="16">
        <v>1555.2</v>
      </c>
      <c r="AS43" s="16">
        <f t="shared" si="7"/>
        <v>10200.480000000001</v>
      </c>
      <c r="AT43" s="3"/>
      <c r="AU43" s="16">
        <v>227.67</v>
      </c>
      <c r="AV43" s="3">
        <v>2100.11</v>
      </c>
      <c r="AW43" s="16">
        <v>37</v>
      </c>
      <c r="AX43" s="17">
        <f t="shared" si="8"/>
        <v>2364.7800000000002</v>
      </c>
      <c r="AY43" s="4"/>
      <c r="AZ43" s="3">
        <v>5514.23</v>
      </c>
      <c r="BA43" s="17"/>
      <c r="BB43" s="17">
        <f t="shared" si="9"/>
        <v>5514.23</v>
      </c>
      <c r="BC43" s="4"/>
      <c r="BD43" s="17">
        <f t="shared" si="10"/>
        <v>777122.5</v>
      </c>
      <c r="BE43" s="4"/>
      <c r="BF43" s="17"/>
      <c r="BG43" s="17"/>
      <c r="BH43" s="3">
        <v>66.12</v>
      </c>
      <c r="BI43" s="23">
        <f t="shared" si="11"/>
        <v>66.12</v>
      </c>
      <c r="BN43" s="43"/>
      <c r="BO43" s="44"/>
      <c r="BP43" s="45"/>
    </row>
    <row r="44" spans="1:68" x14ac:dyDescent="0.35">
      <c r="A44" s="2" t="s">
        <v>41</v>
      </c>
      <c r="B44" s="2" t="s">
        <v>52</v>
      </c>
      <c r="C44" s="2"/>
      <c r="D44" s="16">
        <v>315.24</v>
      </c>
      <c r="E44" s="3">
        <v>3166.28</v>
      </c>
      <c r="F44" s="16">
        <f t="shared" si="0"/>
        <v>3481.5200000000004</v>
      </c>
      <c r="G44" s="3"/>
      <c r="H44" s="16">
        <v>1113.5999999999999</v>
      </c>
      <c r="I44" s="12"/>
      <c r="J44" s="11">
        <v>3400.81</v>
      </c>
      <c r="K44" s="25">
        <f t="shared" si="1"/>
        <v>4514.41</v>
      </c>
      <c r="L44" s="5"/>
      <c r="M44" s="3">
        <v>1718.28</v>
      </c>
      <c r="N44" s="16">
        <v>155.24</v>
      </c>
      <c r="O44" s="16">
        <f t="shared" si="2"/>
        <v>1873.52</v>
      </c>
      <c r="P44" s="3"/>
      <c r="Q44" s="3">
        <v>89048.55</v>
      </c>
      <c r="R44" s="16">
        <v>9620.84</v>
      </c>
      <c r="S44" s="16">
        <v>196.12</v>
      </c>
      <c r="T44" s="16">
        <v>9711.85</v>
      </c>
      <c r="U44" s="16">
        <v>2268.4</v>
      </c>
      <c r="V44" s="16">
        <f t="shared" si="3"/>
        <v>110845.75999999999</v>
      </c>
      <c r="W44" s="3"/>
      <c r="X44" s="18">
        <v>101144.86</v>
      </c>
      <c r="Y44" s="19">
        <v>11453.75</v>
      </c>
      <c r="Z44" s="18">
        <v>9319.09</v>
      </c>
      <c r="AA44" s="16">
        <v>106.12</v>
      </c>
      <c r="AB44" s="16">
        <v>715.36</v>
      </c>
      <c r="AC44" s="16">
        <f t="shared" si="4"/>
        <v>122739.18</v>
      </c>
      <c r="AD44" s="3"/>
      <c r="AE44" s="16">
        <v>932.72</v>
      </c>
      <c r="AF44" s="16">
        <v>2438.66</v>
      </c>
      <c r="AG44" s="3">
        <v>5112.5600000000004</v>
      </c>
      <c r="AH44" s="3">
        <v>9440.19</v>
      </c>
      <c r="AI44" s="16">
        <f t="shared" si="5"/>
        <v>17924.13</v>
      </c>
      <c r="AJ44" s="3"/>
      <c r="AK44" s="3">
        <v>309223.15999999997</v>
      </c>
      <c r="AL44" s="16">
        <v>25808.1</v>
      </c>
      <c r="AM44" s="16">
        <v>906.48</v>
      </c>
      <c r="AN44" s="16">
        <v>12405.28</v>
      </c>
      <c r="AO44" s="16">
        <f t="shared" si="6"/>
        <v>348343.01999999996</v>
      </c>
      <c r="AP44" s="3"/>
      <c r="AQ44" s="3">
        <v>7536.53</v>
      </c>
      <c r="AR44" s="16">
        <v>980.15</v>
      </c>
      <c r="AS44" s="16">
        <f t="shared" si="7"/>
        <v>8516.68</v>
      </c>
      <c r="AT44" s="3"/>
      <c r="AU44" s="16">
        <v>892.48</v>
      </c>
      <c r="AV44" s="3">
        <v>2062.11</v>
      </c>
      <c r="AW44" s="16">
        <v>143</v>
      </c>
      <c r="AX44" s="17">
        <f t="shared" si="8"/>
        <v>3097.59</v>
      </c>
      <c r="AY44" s="4"/>
      <c r="AZ44" s="3">
        <v>3289.1</v>
      </c>
      <c r="BA44" s="17"/>
      <c r="BB44" s="17">
        <f t="shared" si="9"/>
        <v>3289.1</v>
      </c>
      <c r="BC44" s="4"/>
      <c r="BD44" s="17">
        <f t="shared" si="10"/>
        <v>624624.90999999992</v>
      </c>
      <c r="BE44" s="4"/>
      <c r="BF44" s="17"/>
      <c r="BG44" s="17"/>
      <c r="BH44" s="4"/>
      <c r="BI44" s="23">
        <f t="shared" si="11"/>
        <v>0</v>
      </c>
      <c r="BN44" s="43"/>
      <c r="BO44" s="44"/>
      <c r="BP44" s="42"/>
    </row>
    <row r="45" spans="1:68" x14ac:dyDescent="0.35">
      <c r="A45" s="2" t="s">
        <v>42</v>
      </c>
      <c r="B45" s="2" t="s">
        <v>52</v>
      </c>
      <c r="C45" s="2"/>
      <c r="D45" s="16">
        <v>180.12</v>
      </c>
      <c r="E45" s="3">
        <v>5267.31</v>
      </c>
      <c r="F45" s="16">
        <f t="shared" si="0"/>
        <v>5447.43</v>
      </c>
      <c r="G45" s="3"/>
      <c r="H45" s="16">
        <v>957.48</v>
      </c>
      <c r="I45" s="11">
        <v>330.24</v>
      </c>
      <c r="J45" s="11">
        <v>8003.72</v>
      </c>
      <c r="K45" s="25">
        <f t="shared" si="1"/>
        <v>9291.44</v>
      </c>
      <c r="L45" s="5"/>
      <c r="M45" s="3">
        <v>2323.12</v>
      </c>
      <c r="N45" s="16">
        <v>27</v>
      </c>
      <c r="O45" s="16">
        <f t="shared" si="2"/>
        <v>2350.12</v>
      </c>
      <c r="P45" s="3"/>
      <c r="Q45" s="3">
        <v>95180.21</v>
      </c>
      <c r="R45" s="16">
        <v>10655.92</v>
      </c>
      <c r="S45" s="16">
        <v>79.12</v>
      </c>
      <c r="T45" s="16">
        <v>11702.84</v>
      </c>
      <c r="U45" s="16">
        <v>3246.81</v>
      </c>
      <c r="V45" s="16">
        <f t="shared" si="3"/>
        <v>120864.9</v>
      </c>
      <c r="W45" s="3"/>
      <c r="X45" s="18">
        <v>109688.6</v>
      </c>
      <c r="Y45" s="19">
        <v>12464.68</v>
      </c>
      <c r="Z45" s="18">
        <v>11503.55</v>
      </c>
      <c r="AA45" s="17"/>
      <c r="AB45" s="16">
        <v>500.36</v>
      </c>
      <c r="AC45" s="16">
        <f t="shared" si="4"/>
        <v>134157.18999999997</v>
      </c>
      <c r="AD45" s="3"/>
      <c r="AE45" s="16">
        <v>1253.27</v>
      </c>
      <c r="AF45" s="16">
        <v>1887.51</v>
      </c>
      <c r="AG45" s="3">
        <v>5180.68</v>
      </c>
      <c r="AH45" s="3">
        <v>10710.37</v>
      </c>
      <c r="AI45" s="16">
        <f t="shared" si="5"/>
        <v>19031.830000000002</v>
      </c>
      <c r="AJ45" s="3"/>
      <c r="AK45" s="3">
        <v>329904.11</v>
      </c>
      <c r="AL45" s="16">
        <v>30970.04</v>
      </c>
      <c r="AM45" s="16">
        <v>891.6</v>
      </c>
      <c r="AN45" s="16">
        <v>9586.32</v>
      </c>
      <c r="AO45" s="16">
        <f t="shared" si="6"/>
        <v>371352.06999999995</v>
      </c>
      <c r="AP45" s="3"/>
      <c r="AQ45" s="3">
        <v>7635.2</v>
      </c>
      <c r="AR45" s="16">
        <v>2041.75</v>
      </c>
      <c r="AS45" s="16">
        <f t="shared" si="7"/>
        <v>9676.9500000000007</v>
      </c>
      <c r="AT45" s="3"/>
      <c r="AU45" s="16">
        <v>369.22</v>
      </c>
      <c r="AV45" s="3">
        <v>1658.32</v>
      </c>
      <c r="AW45" s="17"/>
      <c r="AX45" s="17">
        <f t="shared" si="8"/>
        <v>2027.54</v>
      </c>
      <c r="AY45" s="4"/>
      <c r="AZ45" s="3">
        <v>3205.39</v>
      </c>
      <c r="BA45" s="16">
        <v>27</v>
      </c>
      <c r="BB45" s="17">
        <f t="shared" si="9"/>
        <v>3232.39</v>
      </c>
      <c r="BC45" s="4"/>
      <c r="BD45" s="17">
        <f t="shared" si="10"/>
        <v>677431.86</v>
      </c>
      <c r="BE45" s="5"/>
      <c r="BF45" s="17"/>
      <c r="BG45" s="17"/>
      <c r="BH45" s="3">
        <v>219.12</v>
      </c>
      <c r="BI45" s="23">
        <f t="shared" si="11"/>
        <v>219.12</v>
      </c>
      <c r="BK45" s="7"/>
      <c r="BN45" s="43"/>
      <c r="BO45" s="44"/>
      <c r="BP45" s="42"/>
    </row>
    <row r="46" spans="1:68" x14ac:dyDescent="0.35">
      <c r="A46" s="2" t="s">
        <v>43</v>
      </c>
      <c r="B46" s="2" t="s">
        <v>52</v>
      </c>
      <c r="C46" s="2"/>
      <c r="D46" s="16">
        <v>804.48</v>
      </c>
      <c r="E46" s="3">
        <v>3475.81</v>
      </c>
      <c r="F46" s="16">
        <f t="shared" si="0"/>
        <v>4280.29</v>
      </c>
      <c r="G46" s="3"/>
      <c r="H46" s="16">
        <v>851.6</v>
      </c>
      <c r="I46" s="12"/>
      <c r="J46" s="11">
        <v>4029.5</v>
      </c>
      <c r="K46" s="25">
        <f t="shared" si="1"/>
        <v>4881.1000000000004</v>
      </c>
      <c r="L46" s="5"/>
      <c r="M46" s="3">
        <v>1944.43</v>
      </c>
      <c r="N46" s="16">
        <v>27</v>
      </c>
      <c r="O46" s="16">
        <f t="shared" si="2"/>
        <v>1971.43</v>
      </c>
      <c r="P46" s="3"/>
      <c r="Q46" s="3">
        <v>96692.63</v>
      </c>
      <c r="R46" s="16">
        <v>13335.18</v>
      </c>
      <c r="S46" s="17"/>
      <c r="T46" s="16">
        <v>10420.790000000001</v>
      </c>
      <c r="U46" s="16">
        <v>2422.64</v>
      </c>
      <c r="V46" s="16">
        <f t="shared" si="3"/>
        <v>122871.24</v>
      </c>
      <c r="W46" s="3"/>
      <c r="X46" s="18">
        <v>117664.33</v>
      </c>
      <c r="Y46" s="19">
        <v>15673.13</v>
      </c>
      <c r="Z46" s="18">
        <v>12607.3</v>
      </c>
      <c r="AA46" s="17"/>
      <c r="AB46" s="16">
        <v>473.41</v>
      </c>
      <c r="AC46" s="16">
        <f t="shared" si="4"/>
        <v>146418.16999999998</v>
      </c>
      <c r="AD46" s="3"/>
      <c r="AE46" s="16">
        <v>1328.96</v>
      </c>
      <c r="AF46" s="16">
        <v>1247.51</v>
      </c>
      <c r="AG46" s="3">
        <v>5088.8</v>
      </c>
      <c r="AH46" s="3">
        <v>10178.799999999999</v>
      </c>
      <c r="AI46" s="16">
        <f t="shared" si="5"/>
        <v>17844.07</v>
      </c>
      <c r="AJ46" s="3"/>
      <c r="AK46" s="3">
        <v>354257.85</v>
      </c>
      <c r="AL46" s="16">
        <v>28245.97</v>
      </c>
      <c r="AM46" s="16">
        <v>160.12</v>
      </c>
      <c r="AN46" s="16">
        <v>8718.3700000000008</v>
      </c>
      <c r="AO46" s="16">
        <f t="shared" si="6"/>
        <v>391382.30999999994</v>
      </c>
      <c r="AP46" s="3"/>
      <c r="AQ46" s="3">
        <v>8089.09</v>
      </c>
      <c r="AR46" s="16">
        <v>1336.51</v>
      </c>
      <c r="AS46" s="16">
        <f t="shared" si="7"/>
        <v>9425.6</v>
      </c>
      <c r="AT46" s="5"/>
      <c r="AU46" s="17"/>
      <c r="AV46" s="3">
        <v>1632.84</v>
      </c>
      <c r="AW46" s="17"/>
      <c r="AX46" s="17">
        <f t="shared" si="8"/>
        <v>1632.84</v>
      </c>
      <c r="AY46" s="4"/>
      <c r="AZ46" s="3">
        <v>5146.12</v>
      </c>
      <c r="BA46" s="16">
        <v>101.12</v>
      </c>
      <c r="BB46" s="17">
        <f t="shared" si="9"/>
        <v>5247.24</v>
      </c>
      <c r="BC46" s="4"/>
      <c r="BD46" s="17">
        <f t="shared" si="10"/>
        <v>705954.2899999998</v>
      </c>
      <c r="BE46" s="5"/>
      <c r="BF46" s="17"/>
      <c r="BG46" s="17"/>
      <c r="BH46" s="4"/>
      <c r="BI46" s="23">
        <f t="shared" si="11"/>
        <v>0</v>
      </c>
      <c r="BN46" s="43"/>
      <c r="BO46" s="44"/>
      <c r="BP46" s="42"/>
    </row>
    <row r="47" spans="1:68" x14ac:dyDescent="0.35">
      <c r="A47" s="2" t="s">
        <v>44</v>
      </c>
      <c r="B47" s="2" t="s">
        <v>52</v>
      </c>
      <c r="C47" s="2"/>
      <c r="D47" s="16">
        <v>665.48</v>
      </c>
      <c r="E47" s="3">
        <v>5099.3900000000003</v>
      </c>
      <c r="F47" s="16">
        <f t="shared" si="0"/>
        <v>5764.8700000000008</v>
      </c>
      <c r="G47" s="3"/>
      <c r="H47" s="16">
        <v>2294.56</v>
      </c>
      <c r="I47" s="11">
        <v>1628.63</v>
      </c>
      <c r="J47" s="11">
        <v>3573.07</v>
      </c>
      <c r="K47" s="25">
        <f t="shared" si="1"/>
        <v>7496.26</v>
      </c>
      <c r="L47" s="5"/>
      <c r="M47" s="3">
        <v>757.58</v>
      </c>
      <c r="N47" s="17"/>
      <c r="O47" s="16">
        <f t="shared" si="2"/>
        <v>757.58</v>
      </c>
      <c r="P47" s="3"/>
      <c r="Q47" s="3">
        <v>95380.83</v>
      </c>
      <c r="R47" s="16">
        <v>11302.52</v>
      </c>
      <c r="S47" s="16">
        <v>225.74</v>
      </c>
      <c r="T47" s="16">
        <v>12411.87</v>
      </c>
      <c r="U47" s="16">
        <v>2889.23</v>
      </c>
      <c r="V47" s="16">
        <f t="shared" si="3"/>
        <v>122210.19</v>
      </c>
      <c r="W47" s="3"/>
      <c r="X47" s="18">
        <v>118121.33</v>
      </c>
      <c r="Y47" s="19">
        <v>14921.96</v>
      </c>
      <c r="Z47" s="18">
        <v>9392.56</v>
      </c>
      <c r="AA47" s="17"/>
      <c r="AB47" s="16">
        <v>547.48</v>
      </c>
      <c r="AC47" s="16">
        <f t="shared" si="4"/>
        <v>142983.33000000002</v>
      </c>
      <c r="AD47" s="3"/>
      <c r="AE47" s="16">
        <v>1214.3900000000001</v>
      </c>
      <c r="AF47" s="16">
        <v>2054.3200000000002</v>
      </c>
      <c r="AG47" s="3">
        <v>4122.72</v>
      </c>
      <c r="AH47" s="3">
        <v>8809.59</v>
      </c>
      <c r="AI47" s="16">
        <f t="shared" si="5"/>
        <v>16201.02</v>
      </c>
      <c r="AJ47" s="3"/>
      <c r="AK47" s="3">
        <v>325339.71999999997</v>
      </c>
      <c r="AL47" s="16">
        <v>29753.22</v>
      </c>
      <c r="AM47" s="16">
        <v>394.24</v>
      </c>
      <c r="AN47" s="16">
        <v>8992.0400000000009</v>
      </c>
      <c r="AO47" s="16">
        <f t="shared" si="6"/>
        <v>364479.21999999991</v>
      </c>
      <c r="AP47" s="3"/>
      <c r="AQ47" s="3">
        <v>7527.84</v>
      </c>
      <c r="AR47" s="16">
        <v>2241.21</v>
      </c>
      <c r="AS47" s="16">
        <f t="shared" si="7"/>
        <v>9769.0499999999993</v>
      </c>
      <c r="AT47" s="3"/>
      <c r="AU47" s="16">
        <v>343.24</v>
      </c>
      <c r="AV47" s="3">
        <v>1695.2</v>
      </c>
      <c r="AW47" s="17"/>
      <c r="AX47" s="17">
        <f t="shared" si="8"/>
        <v>2038.44</v>
      </c>
      <c r="AY47" s="4"/>
      <c r="AZ47" s="3">
        <v>2503.7399999999998</v>
      </c>
      <c r="BA47" s="16">
        <v>27</v>
      </c>
      <c r="BB47" s="17">
        <f t="shared" si="9"/>
        <v>2530.7399999999998</v>
      </c>
      <c r="BC47" s="4"/>
      <c r="BD47" s="17">
        <f t="shared" si="10"/>
        <v>674230.7</v>
      </c>
      <c r="BE47" s="5"/>
      <c r="BF47" s="17"/>
      <c r="BG47" s="17"/>
      <c r="BH47" s="4"/>
      <c r="BI47" s="23">
        <f t="shared" si="11"/>
        <v>0</v>
      </c>
      <c r="BN47" s="43"/>
      <c r="BO47" s="44"/>
      <c r="BP47" s="42"/>
    </row>
    <row r="48" spans="1:68" x14ac:dyDescent="0.35">
      <c r="A48" s="2" t="s">
        <v>45</v>
      </c>
      <c r="B48" s="2" t="s">
        <v>52</v>
      </c>
      <c r="C48" s="2"/>
      <c r="D48" s="16">
        <v>792.36</v>
      </c>
      <c r="E48" s="3">
        <v>5554.92</v>
      </c>
      <c r="F48" s="16">
        <f t="shared" si="0"/>
        <v>6347.28</v>
      </c>
      <c r="G48" s="3"/>
      <c r="H48" s="16">
        <v>1267.82</v>
      </c>
      <c r="I48" s="11">
        <v>106.12</v>
      </c>
      <c r="J48" s="11">
        <v>7026.74</v>
      </c>
      <c r="K48" s="25">
        <f t="shared" si="1"/>
        <v>8400.68</v>
      </c>
      <c r="L48" s="5"/>
      <c r="M48" s="3">
        <v>1996.71</v>
      </c>
      <c r="N48" s="17"/>
      <c r="O48" s="16">
        <f t="shared" si="2"/>
        <v>1996.71</v>
      </c>
      <c r="P48" s="3"/>
      <c r="Q48" s="3">
        <v>120815.21</v>
      </c>
      <c r="R48" s="16">
        <v>15871.86</v>
      </c>
      <c r="S48" s="17"/>
      <c r="T48" s="16">
        <v>13993.74</v>
      </c>
      <c r="U48" s="16">
        <v>2563.56</v>
      </c>
      <c r="V48" s="16">
        <f t="shared" si="3"/>
        <v>153244.37</v>
      </c>
      <c r="W48" s="3"/>
      <c r="X48" s="18">
        <v>115820.03</v>
      </c>
      <c r="Y48" s="19">
        <v>13759.8</v>
      </c>
      <c r="Z48" s="18">
        <v>13843.31</v>
      </c>
      <c r="AA48" s="16">
        <v>37</v>
      </c>
      <c r="AB48" s="16">
        <v>1347.51</v>
      </c>
      <c r="AC48" s="16">
        <f t="shared" si="4"/>
        <v>144807.65000000002</v>
      </c>
      <c r="AD48" s="3"/>
      <c r="AE48" s="16">
        <v>2034.87</v>
      </c>
      <c r="AF48" s="16">
        <v>2216.8000000000002</v>
      </c>
      <c r="AG48" s="3">
        <v>5818.85</v>
      </c>
      <c r="AH48" s="3">
        <v>11442.76</v>
      </c>
      <c r="AI48" s="16">
        <f t="shared" si="5"/>
        <v>21513.279999999999</v>
      </c>
      <c r="AJ48" s="3"/>
      <c r="AK48" s="3">
        <v>388563.96</v>
      </c>
      <c r="AL48" s="16">
        <v>27763.22</v>
      </c>
      <c r="AM48" s="16">
        <v>160.12</v>
      </c>
      <c r="AN48" s="16">
        <v>9542.48</v>
      </c>
      <c r="AO48" s="16">
        <f t="shared" si="6"/>
        <v>426029.78</v>
      </c>
      <c r="AP48" s="3"/>
      <c r="AQ48" s="3">
        <v>10433.870000000001</v>
      </c>
      <c r="AR48" s="16">
        <v>3784.48</v>
      </c>
      <c r="AS48" s="16">
        <f t="shared" si="7"/>
        <v>14218.35</v>
      </c>
      <c r="AT48" s="3"/>
      <c r="AU48" s="16">
        <v>575.36</v>
      </c>
      <c r="AV48" s="3">
        <v>2102.9899999999998</v>
      </c>
      <c r="AW48" s="17"/>
      <c r="AX48" s="17">
        <f t="shared" si="8"/>
        <v>2678.35</v>
      </c>
      <c r="AY48" s="4"/>
      <c r="AZ48" s="3">
        <v>3638.3</v>
      </c>
      <c r="BA48" s="17"/>
      <c r="BB48" s="17">
        <f t="shared" si="9"/>
        <v>3638.3</v>
      </c>
      <c r="BC48" s="4"/>
      <c r="BD48" s="17">
        <f t="shared" si="10"/>
        <v>782874.75</v>
      </c>
      <c r="BE48" s="4"/>
      <c r="BF48" s="16">
        <v>305.24</v>
      </c>
      <c r="BG48" s="17"/>
      <c r="BH48" s="4"/>
      <c r="BI48" s="23">
        <f t="shared" si="11"/>
        <v>305.24</v>
      </c>
      <c r="BN48" s="42"/>
      <c r="BO48" s="42"/>
      <c r="BP48" s="42"/>
    </row>
    <row r="49" spans="1:61" x14ac:dyDescent="0.35">
      <c r="A49" s="2" t="s">
        <v>46</v>
      </c>
      <c r="B49" s="2" t="s">
        <v>52</v>
      </c>
      <c r="C49" s="2"/>
      <c r="D49" s="16">
        <v>992.27</v>
      </c>
      <c r="E49" s="3">
        <v>4553</v>
      </c>
      <c r="F49" s="16">
        <f t="shared" si="0"/>
        <v>5545.27</v>
      </c>
      <c r="G49" s="3"/>
      <c r="H49" s="16">
        <v>633.36</v>
      </c>
      <c r="I49" s="11">
        <v>206.12</v>
      </c>
      <c r="J49" s="11">
        <v>2151.42</v>
      </c>
      <c r="K49" s="25">
        <f t="shared" si="1"/>
        <v>2990.9</v>
      </c>
      <c r="L49" s="5"/>
      <c r="M49" s="3">
        <v>1193.8</v>
      </c>
      <c r="N49" s="16">
        <v>169.55</v>
      </c>
      <c r="O49" s="16">
        <f t="shared" si="2"/>
        <v>1363.35</v>
      </c>
      <c r="P49" s="3"/>
      <c r="Q49" s="3">
        <v>96055.34</v>
      </c>
      <c r="R49" s="16">
        <v>9550.93</v>
      </c>
      <c r="S49" s="17"/>
      <c r="T49" s="16">
        <v>9930.8799999999992</v>
      </c>
      <c r="U49" s="16">
        <v>2747</v>
      </c>
      <c r="V49" s="16">
        <f t="shared" si="3"/>
        <v>118284.15</v>
      </c>
      <c r="W49" s="3"/>
      <c r="X49" s="18">
        <v>73084</v>
      </c>
      <c r="Y49" s="19">
        <v>11634.83</v>
      </c>
      <c r="Z49" s="18">
        <v>8154.48</v>
      </c>
      <c r="AA49" s="16">
        <v>69.12</v>
      </c>
      <c r="AB49" s="16">
        <v>834.84</v>
      </c>
      <c r="AC49" s="16">
        <f t="shared" si="4"/>
        <v>93777.26999999999</v>
      </c>
      <c r="AD49" s="3"/>
      <c r="AE49" s="16">
        <v>1108.25</v>
      </c>
      <c r="AF49" s="16">
        <v>1163.1500000000001</v>
      </c>
      <c r="AG49" s="3">
        <v>3988.41</v>
      </c>
      <c r="AH49" s="3">
        <v>9776.91</v>
      </c>
      <c r="AI49" s="16">
        <f t="shared" si="5"/>
        <v>16036.72</v>
      </c>
      <c r="AJ49" s="3"/>
      <c r="AK49" s="3">
        <v>300628.32</v>
      </c>
      <c r="AL49" s="16">
        <v>27846.87</v>
      </c>
      <c r="AM49" s="16">
        <v>352.24</v>
      </c>
      <c r="AN49" s="16">
        <v>6697.44</v>
      </c>
      <c r="AO49" s="16">
        <f t="shared" si="6"/>
        <v>335524.87</v>
      </c>
      <c r="AP49" s="3"/>
      <c r="AQ49" s="3">
        <v>5788.83</v>
      </c>
      <c r="AR49" s="16">
        <v>1865.73</v>
      </c>
      <c r="AS49" s="16">
        <f t="shared" si="7"/>
        <v>7654.5599999999995</v>
      </c>
      <c r="AT49" s="3"/>
      <c r="AU49" s="16">
        <v>291.24</v>
      </c>
      <c r="AV49" s="3">
        <v>1458.15</v>
      </c>
      <c r="AW49" s="17"/>
      <c r="AX49" s="17">
        <f t="shared" si="8"/>
        <v>1749.39</v>
      </c>
      <c r="AY49" s="4"/>
      <c r="AZ49" s="3">
        <v>1973.99</v>
      </c>
      <c r="BA49" s="17"/>
      <c r="BB49" s="17">
        <f t="shared" si="9"/>
        <v>1973.99</v>
      </c>
      <c r="BC49" s="4"/>
      <c r="BD49" s="17">
        <f t="shared" si="10"/>
        <v>584900.47000000009</v>
      </c>
      <c r="BE49" s="4"/>
      <c r="BF49" s="17"/>
      <c r="BG49" s="17"/>
      <c r="BH49" s="4"/>
      <c r="BI49" s="23">
        <f t="shared" si="11"/>
        <v>0</v>
      </c>
    </row>
    <row r="50" spans="1:61" x14ac:dyDescent="0.35">
      <c r="A50" s="2" t="s">
        <v>47</v>
      </c>
      <c r="B50" s="2" t="s">
        <v>52</v>
      </c>
      <c r="C50" s="2"/>
      <c r="D50" s="16">
        <v>313.36</v>
      </c>
      <c r="E50" s="3">
        <v>4817.87</v>
      </c>
      <c r="F50" s="16">
        <f t="shared" si="0"/>
        <v>5131.2299999999996</v>
      </c>
      <c r="G50" s="3"/>
      <c r="H50" s="16">
        <v>765.03</v>
      </c>
      <c r="I50" s="12"/>
      <c r="J50" s="11">
        <v>3162.02</v>
      </c>
      <c r="K50" s="25">
        <f t="shared" si="1"/>
        <v>3927.05</v>
      </c>
      <c r="L50" s="5"/>
      <c r="M50" s="3">
        <v>1532.71</v>
      </c>
      <c r="N50" s="17"/>
      <c r="O50" s="16">
        <f t="shared" si="2"/>
        <v>1532.71</v>
      </c>
      <c r="P50" s="3"/>
      <c r="Q50" s="3">
        <v>97859.88</v>
      </c>
      <c r="R50" s="16">
        <v>14322.06</v>
      </c>
      <c r="S50" s="16">
        <v>145.5</v>
      </c>
      <c r="T50" s="16">
        <v>11986.44</v>
      </c>
      <c r="U50" s="16">
        <v>1649.32</v>
      </c>
      <c r="V50" s="16">
        <f t="shared" si="3"/>
        <v>125963.20000000001</v>
      </c>
      <c r="W50" s="3"/>
      <c r="X50" s="18">
        <v>145744.66</v>
      </c>
      <c r="Y50" s="19">
        <v>14532.61</v>
      </c>
      <c r="Z50" s="18">
        <v>6876.28</v>
      </c>
      <c r="AA50" s="16">
        <v>2781</v>
      </c>
      <c r="AB50" s="16">
        <v>502.36</v>
      </c>
      <c r="AC50" s="16">
        <f t="shared" si="4"/>
        <v>170436.91</v>
      </c>
      <c r="AD50" s="3"/>
      <c r="AE50" s="16">
        <v>1542.2</v>
      </c>
      <c r="AF50" s="16">
        <v>1541.25</v>
      </c>
      <c r="AG50" s="3">
        <v>2563.33</v>
      </c>
      <c r="AH50" s="3">
        <v>10072.700000000001</v>
      </c>
      <c r="AI50" s="16">
        <f t="shared" si="5"/>
        <v>15719.48</v>
      </c>
      <c r="AJ50" s="3"/>
      <c r="AK50" s="3">
        <v>331780.36</v>
      </c>
      <c r="AL50" s="16">
        <v>30950.81</v>
      </c>
      <c r="AM50" s="16">
        <v>284.12</v>
      </c>
      <c r="AN50" s="16">
        <v>7574.83</v>
      </c>
      <c r="AO50" s="16">
        <f t="shared" si="6"/>
        <v>370590.12</v>
      </c>
      <c r="AP50" s="3"/>
      <c r="AQ50" s="3">
        <v>7010.52</v>
      </c>
      <c r="AR50" s="16">
        <v>1589.06</v>
      </c>
      <c r="AS50" s="16">
        <f t="shared" si="7"/>
        <v>8599.58</v>
      </c>
      <c r="AT50" s="5"/>
      <c r="AU50" s="17"/>
      <c r="AV50" s="3">
        <v>1302.08</v>
      </c>
      <c r="AW50" s="17"/>
      <c r="AX50" s="17">
        <f t="shared" si="8"/>
        <v>1302.08</v>
      </c>
      <c r="AY50" s="4"/>
      <c r="AZ50" s="3">
        <v>3657.53</v>
      </c>
      <c r="BA50" s="16">
        <v>91.12</v>
      </c>
      <c r="BB50" s="17">
        <f t="shared" si="9"/>
        <v>3748.65</v>
      </c>
      <c r="BC50" s="4"/>
      <c r="BD50" s="17">
        <f t="shared" si="10"/>
        <v>706951.00999999989</v>
      </c>
      <c r="BE50" s="5"/>
      <c r="BF50" s="17"/>
      <c r="BG50" s="16">
        <v>146.12</v>
      </c>
      <c r="BH50" s="4"/>
      <c r="BI50" s="23">
        <f t="shared" si="11"/>
        <v>146.12</v>
      </c>
    </row>
    <row r="51" spans="1:61" x14ac:dyDescent="0.35">
      <c r="A51" s="2" t="s">
        <v>48</v>
      </c>
      <c r="B51" s="2" t="s">
        <v>52</v>
      </c>
      <c r="C51" s="2"/>
      <c r="D51" s="16">
        <v>37</v>
      </c>
      <c r="E51" s="3">
        <v>5746.03</v>
      </c>
      <c r="F51" s="16">
        <f t="shared" si="0"/>
        <v>5783.03</v>
      </c>
      <c r="G51" s="3"/>
      <c r="H51" s="16">
        <v>542.36</v>
      </c>
      <c r="I51" s="11">
        <v>470.24</v>
      </c>
      <c r="J51" s="11">
        <v>3527.95</v>
      </c>
      <c r="K51" s="25">
        <f t="shared" si="1"/>
        <v>4540.55</v>
      </c>
      <c r="L51" s="5"/>
      <c r="M51" s="3">
        <v>1278.04</v>
      </c>
      <c r="N51" s="17"/>
      <c r="O51" s="16">
        <f t="shared" si="2"/>
        <v>1278.04</v>
      </c>
      <c r="P51" s="3"/>
      <c r="Q51" s="3">
        <v>102433.59</v>
      </c>
      <c r="R51" s="16">
        <v>14742.3</v>
      </c>
      <c r="S51" s="16">
        <v>305.24</v>
      </c>
      <c r="T51" s="16">
        <v>12908.14</v>
      </c>
      <c r="U51" s="16">
        <v>2275.9699999999998</v>
      </c>
      <c r="V51" s="16">
        <f t="shared" si="3"/>
        <v>132665.24</v>
      </c>
      <c r="W51" s="3"/>
      <c r="X51" s="18">
        <v>127871.73</v>
      </c>
      <c r="Y51" s="19">
        <v>14529.99</v>
      </c>
      <c r="Z51" s="18">
        <v>9555.94</v>
      </c>
      <c r="AA51" s="16">
        <v>304.12</v>
      </c>
      <c r="AB51" s="16">
        <v>702.36</v>
      </c>
      <c r="AC51" s="16">
        <f t="shared" si="4"/>
        <v>152964.13999999998</v>
      </c>
      <c r="AD51" s="3"/>
      <c r="AE51" s="16">
        <v>2369.52</v>
      </c>
      <c r="AF51" s="16">
        <v>2223.73</v>
      </c>
      <c r="AG51" s="3">
        <v>6161.95</v>
      </c>
      <c r="AH51" s="3">
        <v>9235.07</v>
      </c>
      <c r="AI51" s="16">
        <f t="shared" si="5"/>
        <v>19990.27</v>
      </c>
      <c r="AJ51" s="3"/>
      <c r="AK51" s="3">
        <v>356424.55</v>
      </c>
      <c r="AL51" s="16">
        <v>29661.48</v>
      </c>
      <c r="AM51" s="16">
        <v>771.91</v>
      </c>
      <c r="AN51" s="16">
        <v>10421.48</v>
      </c>
      <c r="AO51" s="16">
        <f t="shared" si="6"/>
        <v>397279.41999999993</v>
      </c>
      <c r="AP51" s="3"/>
      <c r="AQ51" s="3">
        <v>9026.5300000000007</v>
      </c>
      <c r="AR51" s="16">
        <v>1434.94</v>
      </c>
      <c r="AS51" s="16">
        <f t="shared" si="7"/>
        <v>10461.470000000001</v>
      </c>
      <c r="AT51" s="3"/>
      <c r="AU51" s="16">
        <v>756.48</v>
      </c>
      <c r="AV51" s="3">
        <v>1633.75</v>
      </c>
      <c r="AW51" s="17"/>
      <c r="AX51" s="17">
        <f t="shared" si="8"/>
        <v>2390.23</v>
      </c>
      <c r="AY51" s="4"/>
      <c r="AZ51" s="3">
        <v>4792.07</v>
      </c>
      <c r="BA51" s="17"/>
      <c r="BB51" s="17">
        <f t="shared" si="9"/>
        <v>4792.07</v>
      </c>
      <c r="BC51" s="4"/>
      <c r="BD51" s="17">
        <f t="shared" si="10"/>
        <v>732144.45999999985</v>
      </c>
      <c r="BE51" s="4"/>
      <c r="BF51" s="17"/>
      <c r="BG51" s="17"/>
      <c r="BH51" s="4"/>
      <c r="BI51" s="23">
        <f t="shared" si="11"/>
        <v>0</v>
      </c>
    </row>
    <row r="52" spans="1:61" x14ac:dyDescent="0.35">
      <c r="A52" s="2" t="s">
        <v>49</v>
      </c>
      <c r="B52" s="2" t="s">
        <v>52</v>
      </c>
      <c r="C52" s="2"/>
      <c r="D52" s="16">
        <v>148</v>
      </c>
      <c r="E52" s="3">
        <v>5098.8900000000003</v>
      </c>
      <c r="F52" s="16">
        <f t="shared" si="0"/>
        <v>5246.89</v>
      </c>
      <c r="G52" s="3"/>
      <c r="H52" s="16">
        <v>805.03</v>
      </c>
      <c r="I52" s="11">
        <v>379.79</v>
      </c>
      <c r="J52" s="11">
        <v>4069.55</v>
      </c>
      <c r="K52" s="25">
        <f t="shared" si="1"/>
        <v>5254.37</v>
      </c>
      <c r="L52" s="5"/>
      <c r="M52" s="3">
        <v>1151.06</v>
      </c>
      <c r="N52" s="16">
        <v>52</v>
      </c>
      <c r="O52" s="16">
        <f t="shared" si="2"/>
        <v>1203.06</v>
      </c>
      <c r="P52" s="3"/>
      <c r="Q52" s="3">
        <v>102799.54</v>
      </c>
      <c r="R52" s="16">
        <v>10083.299999999999</v>
      </c>
      <c r="S52" s="17"/>
      <c r="T52" s="16">
        <v>10341.66</v>
      </c>
      <c r="U52" s="16">
        <v>1469.39</v>
      </c>
      <c r="V52" s="16">
        <f t="shared" si="3"/>
        <v>124693.89</v>
      </c>
      <c r="W52" s="3"/>
      <c r="X52" s="18">
        <v>64279.89</v>
      </c>
      <c r="Y52" s="19">
        <v>7260.21</v>
      </c>
      <c r="Z52" s="18">
        <v>7943.17</v>
      </c>
      <c r="AA52" s="16">
        <v>129.55000000000001</v>
      </c>
      <c r="AB52" s="16">
        <v>428.79</v>
      </c>
      <c r="AC52" s="16">
        <f t="shared" si="4"/>
        <v>80041.61</v>
      </c>
      <c r="AD52" s="3"/>
      <c r="AE52" s="16">
        <v>1137.22</v>
      </c>
      <c r="AF52" s="16">
        <v>2301.42</v>
      </c>
      <c r="AG52" s="3">
        <v>4868.63</v>
      </c>
      <c r="AH52" s="3">
        <v>7293.13</v>
      </c>
      <c r="AI52" s="16">
        <f t="shared" si="5"/>
        <v>15600.400000000001</v>
      </c>
      <c r="AJ52" s="3"/>
      <c r="AK52" s="3">
        <v>312568.26</v>
      </c>
      <c r="AL52" s="16">
        <v>22376.97</v>
      </c>
      <c r="AM52" s="16">
        <v>767.6</v>
      </c>
      <c r="AN52" s="16">
        <v>8430.6299999999992</v>
      </c>
      <c r="AO52" s="16">
        <f t="shared" si="6"/>
        <v>344143.45999999996</v>
      </c>
      <c r="AP52" s="3"/>
      <c r="AQ52" s="3">
        <v>8468.16</v>
      </c>
      <c r="AR52" s="16">
        <v>1700.2</v>
      </c>
      <c r="AS52" s="16">
        <f t="shared" si="7"/>
        <v>10168.36</v>
      </c>
      <c r="AT52" s="3"/>
      <c r="AU52" s="16">
        <v>160.12</v>
      </c>
      <c r="AV52" s="3">
        <v>1133.51</v>
      </c>
      <c r="AW52" s="17"/>
      <c r="AX52" s="17">
        <f t="shared" si="8"/>
        <v>1293.6300000000001</v>
      </c>
      <c r="AY52" s="4"/>
      <c r="AZ52" s="3">
        <v>3244.34</v>
      </c>
      <c r="BA52" s="16">
        <v>89</v>
      </c>
      <c r="BB52" s="17">
        <f t="shared" si="9"/>
        <v>3333.34</v>
      </c>
      <c r="BC52" s="4"/>
      <c r="BD52" s="17">
        <f t="shared" si="10"/>
        <v>590979.00999999989</v>
      </c>
      <c r="BE52" s="5"/>
      <c r="BF52" s="17"/>
      <c r="BG52" s="17"/>
      <c r="BH52" s="4"/>
      <c r="BI52" s="23">
        <f t="shared" si="11"/>
        <v>0</v>
      </c>
    </row>
    <row r="53" spans="1:61" x14ac:dyDescent="0.35">
      <c r="A53" s="2" t="s">
        <v>37</v>
      </c>
      <c r="B53" s="2" t="s">
        <v>53</v>
      </c>
      <c r="C53" s="2"/>
      <c r="D53" s="16">
        <v>412.74</v>
      </c>
      <c r="E53" s="3">
        <v>10457.18</v>
      </c>
      <c r="F53" s="16">
        <f t="shared" si="0"/>
        <v>10869.92</v>
      </c>
      <c r="G53" s="3"/>
      <c r="H53" s="16">
        <v>5600.02</v>
      </c>
      <c r="I53" s="11">
        <v>580</v>
      </c>
      <c r="J53" s="11">
        <v>5636.48</v>
      </c>
      <c r="K53" s="25">
        <f t="shared" si="1"/>
        <v>11816.5</v>
      </c>
      <c r="L53" s="5"/>
      <c r="M53" s="3">
        <v>1552.72</v>
      </c>
      <c r="N53" s="17"/>
      <c r="O53" s="16">
        <f t="shared" si="2"/>
        <v>1552.72</v>
      </c>
      <c r="P53" s="3"/>
      <c r="Q53" s="3">
        <v>109782.44</v>
      </c>
      <c r="R53" s="16">
        <v>12426.73</v>
      </c>
      <c r="S53" s="16">
        <v>126</v>
      </c>
      <c r="T53" s="16">
        <v>13826.6</v>
      </c>
      <c r="U53" s="16">
        <v>3314.41</v>
      </c>
      <c r="V53" s="16">
        <f t="shared" si="3"/>
        <v>139476.18</v>
      </c>
      <c r="W53" s="3"/>
      <c r="X53" s="18">
        <v>151002.13</v>
      </c>
      <c r="Y53" s="19">
        <v>11966.51</v>
      </c>
      <c r="Z53" s="18">
        <v>19437.96</v>
      </c>
      <c r="AA53" s="16">
        <v>269.76</v>
      </c>
      <c r="AB53" s="16">
        <v>268.5</v>
      </c>
      <c r="AC53" s="16">
        <f t="shared" si="4"/>
        <v>182944.86000000002</v>
      </c>
      <c r="AD53" s="3"/>
      <c r="AE53" s="16">
        <v>899.64</v>
      </c>
      <c r="AF53" s="16">
        <v>1822.25</v>
      </c>
      <c r="AG53" s="3">
        <v>6879.43</v>
      </c>
      <c r="AH53" s="3">
        <v>12345.98</v>
      </c>
      <c r="AI53" s="16">
        <f t="shared" si="5"/>
        <v>21947.3</v>
      </c>
      <c r="AJ53" s="3"/>
      <c r="AK53" s="3">
        <v>376118.94</v>
      </c>
      <c r="AL53" s="16">
        <v>27325.66</v>
      </c>
      <c r="AM53" s="16">
        <v>779.8</v>
      </c>
      <c r="AN53" s="16">
        <v>11092</v>
      </c>
      <c r="AO53" s="16">
        <f t="shared" si="6"/>
        <v>415316.39999999997</v>
      </c>
      <c r="AP53" s="3"/>
      <c r="AQ53" s="3">
        <v>6332.28</v>
      </c>
      <c r="AR53" s="16">
        <v>1878.01</v>
      </c>
      <c r="AS53" s="16">
        <f t="shared" si="7"/>
        <v>8210.2899999999991</v>
      </c>
      <c r="AT53" s="3"/>
      <c r="AU53" s="16">
        <v>182.12</v>
      </c>
      <c r="AV53" s="3">
        <v>2019.53</v>
      </c>
      <c r="AW53" s="17"/>
      <c r="AX53" s="17">
        <f t="shared" si="8"/>
        <v>2201.65</v>
      </c>
      <c r="AY53" s="4"/>
      <c r="AZ53" s="3">
        <v>3869.6</v>
      </c>
      <c r="BA53" s="17"/>
      <c r="BB53" s="17">
        <f t="shared" si="9"/>
        <v>3869.6</v>
      </c>
      <c r="BC53" s="4"/>
      <c r="BD53" s="17">
        <f t="shared" si="10"/>
        <v>798205.42</v>
      </c>
      <c r="BE53" s="4"/>
      <c r="BF53" s="17"/>
      <c r="BG53" s="17"/>
      <c r="BH53" s="4"/>
      <c r="BI53" s="23">
        <f t="shared" si="11"/>
        <v>0</v>
      </c>
    </row>
    <row r="54" spans="1:61" x14ac:dyDescent="0.35">
      <c r="A54" s="2" t="s">
        <v>39</v>
      </c>
      <c r="B54" s="2" t="s">
        <v>53</v>
      </c>
      <c r="C54" s="2"/>
      <c r="D54" s="16">
        <v>515.14</v>
      </c>
      <c r="E54" s="3">
        <v>4648.9799999999996</v>
      </c>
      <c r="F54" s="16">
        <f t="shared" si="0"/>
        <v>5164.12</v>
      </c>
      <c r="G54" s="3"/>
      <c r="H54" s="16">
        <v>443.64</v>
      </c>
      <c r="I54" s="11">
        <v>318.38</v>
      </c>
      <c r="J54" s="11">
        <v>5055.17</v>
      </c>
      <c r="K54" s="25">
        <f t="shared" si="1"/>
        <v>5817.1900000000005</v>
      </c>
      <c r="L54" s="5"/>
      <c r="M54" s="3">
        <v>2096.0700000000002</v>
      </c>
      <c r="N54" s="16">
        <v>65.38</v>
      </c>
      <c r="O54" s="16">
        <f t="shared" si="2"/>
        <v>2161.4500000000003</v>
      </c>
      <c r="P54" s="3"/>
      <c r="Q54" s="3">
        <v>134033.45000000001</v>
      </c>
      <c r="R54" s="16">
        <v>9849.57</v>
      </c>
      <c r="S54" s="16">
        <v>110.38</v>
      </c>
      <c r="T54" s="16">
        <v>17950.64</v>
      </c>
      <c r="U54" s="16">
        <v>3970.83</v>
      </c>
      <c r="V54" s="16">
        <f t="shared" si="3"/>
        <v>165914.87000000002</v>
      </c>
      <c r="W54" s="3"/>
      <c r="X54" s="18">
        <v>125600.14</v>
      </c>
      <c r="Y54" s="19">
        <v>15418.01</v>
      </c>
      <c r="Z54" s="18">
        <v>15382.84</v>
      </c>
      <c r="AA54" s="16">
        <v>37</v>
      </c>
      <c r="AB54" s="16">
        <v>647.52</v>
      </c>
      <c r="AC54" s="16">
        <f t="shared" si="4"/>
        <v>157085.50999999998</v>
      </c>
      <c r="AD54" s="3"/>
      <c r="AE54" s="16">
        <v>946.78</v>
      </c>
      <c r="AF54" s="16">
        <v>2707.91</v>
      </c>
      <c r="AG54" s="3">
        <v>6695.68</v>
      </c>
      <c r="AH54" s="3">
        <v>11861.17</v>
      </c>
      <c r="AI54" s="16">
        <f t="shared" si="5"/>
        <v>22211.54</v>
      </c>
      <c r="AJ54" s="3"/>
      <c r="AK54" s="3">
        <v>395867.59</v>
      </c>
      <c r="AL54" s="16">
        <v>23265.88</v>
      </c>
      <c r="AM54" s="16">
        <v>1157.28</v>
      </c>
      <c r="AN54" s="16">
        <v>15786.17</v>
      </c>
      <c r="AO54" s="16">
        <f t="shared" si="6"/>
        <v>436076.92000000004</v>
      </c>
      <c r="AP54" s="3"/>
      <c r="AQ54" s="3">
        <v>8848.9699999999993</v>
      </c>
      <c r="AR54" s="16">
        <v>1787.8</v>
      </c>
      <c r="AS54" s="16">
        <f t="shared" si="7"/>
        <v>10636.769999999999</v>
      </c>
      <c r="AT54" s="3"/>
      <c r="AU54" s="16">
        <v>192.38</v>
      </c>
      <c r="AV54" s="3">
        <v>2656.04</v>
      </c>
      <c r="AW54" s="17"/>
      <c r="AX54" s="17">
        <f t="shared" si="8"/>
        <v>2848.42</v>
      </c>
      <c r="AY54" s="4"/>
      <c r="AZ54" s="3">
        <v>3086.22</v>
      </c>
      <c r="BA54" s="16">
        <v>169.55</v>
      </c>
      <c r="BB54" s="17">
        <f t="shared" si="9"/>
        <v>3255.77</v>
      </c>
      <c r="BC54" s="4"/>
      <c r="BD54" s="17">
        <f t="shared" si="10"/>
        <v>811172.56000000017</v>
      </c>
      <c r="BE54" s="5"/>
      <c r="BF54" s="17"/>
      <c r="BG54" s="17"/>
      <c r="BH54" s="4"/>
      <c r="BI54" s="23">
        <f t="shared" si="11"/>
        <v>0</v>
      </c>
    </row>
    <row r="55" spans="1:61" x14ac:dyDescent="0.35">
      <c r="A55" s="2" t="s">
        <v>40</v>
      </c>
      <c r="B55" s="2" t="s">
        <v>53</v>
      </c>
      <c r="C55" s="2"/>
      <c r="D55" s="16">
        <v>1562.54</v>
      </c>
      <c r="E55" s="3">
        <v>19894.98</v>
      </c>
      <c r="F55" s="16">
        <f t="shared" si="0"/>
        <v>21457.52</v>
      </c>
      <c r="G55" s="3"/>
      <c r="H55" s="16">
        <v>1473.59</v>
      </c>
      <c r="I55" s="11">
        <v>670.52</v>
      </c>
      <c r="J55" s="11">
        <v>3603.08</v>
      </c>
      <c r="K55" s="25">
        <f t="shared" si="1"/>
        <v>5747.19</v>
      </c>
      <c r="L55" s="5"/>
      <c r="M55" s="3">
        <v>912.83</v>
      </c>
      <c r="N55" s="16">
        <v>77</v>
      </c>
      <c r="O55" s="16">
        <f t="shared" si="2"/>
        <v>989.83</v>
      </c>
      <c r="P55" s="3"/>
      <c r="Q55" s="3">
        <v>102788.16</v>
      </c>
      <c r="R55" s="16">
        <v>8929.7099999999991</v>
      </c>
      <c r="S55" s="16">
        <v>147.38</v>
      </c>
      <c r="T55" s="16">
        <v>14949.91</v>
      </c>
      <c r="U55" s="16">
        <v>3091.47</v>
      </c>
      <c r="V55" s="16">
        <f t="shared" si="3"/>
        <v>129906.63</v>
      </c>
      <c r="W55" s="3"/>
      <c r="X55" s="18">
        <v>123559.37</v>
      </c>
      <c r="Y55" s="19">
        <v>13427.92</v>
      </c>
      <c r="Z55" s="18">
        <v>19005.509999999998</v>
      </c>
      <c r="AA55" s="17"/>
      <c r="AB55" s="16">
        <v>81.12</v>
      </c>
      <c r="AC55" s="16">
        <f t="shared" si="4"/>
        <v>156073.92000000001</v>
      </c>
      <c r="AD55" s="3"/>
      <c r="AE55" s="16">
        <v>1854.42</v>
      </c>
      <c r="AF55" s="16">
        <v>1701.97</v>
      </c>
      <c r="AG55" s="3">
        <v>6045.94</v>
      </c>
      <c r="AH55" s="3">
        <v>10458.52</v>
      </c>
      <c r="AI55" s="16">
        <f t="shared" si="5"/>
        <v>20060.849999999999</v>
      </c>
      <c r="AJ55" s="3"/>
      <c r="AK55" s="3">
        <v>386134.67</v>
      </c>
      <c r="AL55" s="16">
        <v>21700.04</v>
      </c>
      <c r="AM55" s="16">
        <v>1095.45</v>
      </c>
      <c r="AN55" s="16">
        <v>12320.43</v>
      </c>
      <c r="AO55" s="16">
        <f t="shared" si="6"/>
        <v>421250.58999999997</v>
      </c>
      <c r="AP55" s="3"/>
      <c r="AQ55" s="3">
        <v>9050.84</v>
      </c>
      <c r="AR55" s="16">
        <v>1687.35</v>
      </c>
      <c r="AS55" s="16">
        <f t="shared" si="7"/>
        <v>10738.19</v>
      </c>
      <c r="AT55" s="3"/>
      <c r="AU55" s="16">
        <v>354.76</v>
      </c>
      <c r="AV55" s="3">
        <v>2392.62</v>
      </c>
      <c r="AW55" s="17"/>
      <c r="AX55" s="17">
        <f t="shared" si="8"/>
        <v>2747.38</v>
      </c>
      <c r="AY55" s="4"/>
      <c r="AZ55" s="3">
        <v>4877.79</v>
      </c>
      <c r="BA55" s="16">
        <v>102.38</v>
      </c>
      <c r="BB55" s="17">
        <f t="shared" si="9"/>
        <v>4980.17</v>
      </c>
      <c r="BC55" s="4"/>
      <c r="BD55" s="17">
        <f t="shared" si="10"/>
        <v>773952.27</v>
      </c>
      <c r="BE55" s="5"/>
      <c r="BF55" s="17"/>
      <c r="BG55" s="17"/>
      <c r="BH55" s="4"/>
      <c r="BI55" s="23">
        <f t="shared" si="11"/>
        <v>0</v>
      </c>
    </row>
    <row r="56" spans="1:61" x14ac:dyDescent="0.35">
      <c r="A56" s="2" t="s">
        <v>41</v>
      </c>
      <c r="B56" s="2" t="s">
        <v>53</v>
      </c>
      <c r="C56" s="2"/>
      <c r="D56" s="16">
        <v>480.31</v>
      </c>
      <c r="E56" s="3">
        <v>9275.77</v>
      </c>
      <c r="F56" s="16">
        <f t="shared" si="0"/>
        <v>9756.08</v>
      </c>
      <c r="G56" s="3"/>
      <c r="H56" s="16">
        <v>1024.07</v>
      </c>
      <c r="I56" s="11">
        <v>569.14</v>
      </c>
      <c r="J56" s="11">
        <v>7328.72</v>
      </c>
      <c r="K56" s="25">
        <f t="shared" si="1"/>
        <v>8921.93</v>
      </c>
      <c r="L56" s="5"/>
      <c r="M56" s="3">
        <v>712.52</v>
      </c>
      <c r="N56" s="16">
        <v>66.12</v>
      </c>
      <c r="O56" s="16">
        <f t="shared" si="2"/>
        <v>778.64</v>
      </c>
      <c r="P56" s="3"/>
      <c r="Q56" s="3">
        <v>111265.4</v>
      </c>
      <c r="R56" s="16">
        <v>9063.82</v>
      </c>
      <c r="S56" s="16">
        <v>227.38</v>
      </c>
      <c r="T56" s="16">
        <v>12416.48</v>
      </c>
      <c r="U56" s="16">
        <v>3595</v>
      </c>
      <c r="V56" s="16">
        <f t="shared" si="3"/>
        <v>136568.08000000002</v>
      </c>
      <c r="W56" s="3"/>
      <c r="X56" s="18">
        <v>114782.52</v>
      </c>
      <c r="Y56" s="19">
        <v>12583.42</v>
      </c>
      <c r="Z56" s="18">
        <v>18107.34</v>
      </c>
      <c r="AA56" s="17"/>
      <c r="AB56" s="16">
        <v>652.52</v>
      </c>
      <c r="AC56" s="16">
        <f t="shared" si="4"/>
        <v>146125.79999999999</v>
      </c>
      <c r="AD56" s="3"/>
      <c r="AE56" s="16">
        <v>1156.02</v>
      </c>
      <c r="AF56" s="16">
        <v>1666.97</v>
      </c>
      <c r="AG56" s="3">
        <v>5932.44</v>
      </c>
      <c r="AH56" s="3">
        <v>10352.25</v>
      </c>
      <c r="AI56" s="16">
        <f t="shared" si="5"/>
        <v>19107.68</v>
      </c>
      <c r="AJ56" s="3"/>
      <c r="AK56" s="3">
        <v>372101.15</v>
      </c>
      <c r="AL56" s="16">
        <v>19965.2</v>
      </c>
      <c r="AM56" s="16">
        <v>489.62</v>
      </c>
      <c r="AN56" s="16">
        <v>12195.19</v>
      </c>
      <c r="AO56" s="16">
        <f t="shared" si="6"/>
        <v>404751.16000000003</v>
      </c>
      <c r="AP56" s="3"/>
      <c r="AQ56" s="3">
        <v>7447.98</v>
      </c>
      <c r="AR56" s="16">
        <v>1308.47</v>
      </c>
      <c r="AS56" s="16">
        <f t="shared" si="7"/>
        <v>8756.4499999999989</v>
      </c>
      <c r="AT56" s="3"/>
      <c r="AU56" s="16">
        <v>692.02</v>
      </c>
      <c r="AV56" s="3">
        <v>1126.54</v>
      </c>
      <c r="AW56" s="17"/>
      <c r="AX56" s="17">
        <f t="shared" si="8"/>
        <v>1818.56</v>
      </c>
      <c r="AY56" s="4"/>
      <c r="AZ56" s="3">
        <v>3415.16</v>
      </c>
      <c r="BA56" s="16">
        <v>169.38</v>
      </c>
      <c r="BB56" s="17">
        <f t="shared" si="9"/>
        <v>3584.54</v>
      </c>
      <c r="BC56" s="4"/>
      <c r="BD56" s="17">
        <f t="shared" si="10"/>
        <v>740168.92000000016</v>
      </c>
      <c r="BE56" s="5"/>
      <c r="BF56" s="17"/>
      <c r="BG56" s="17"/>
      <c r="BH56" s="4"/>
      <c r="BI56" s="23">
        <f t="shared" si="11"/>
        <v>0</v>
      </c>
    </row>
    <row r="57" spans="1:61" x14ac:dyDescent="0.35">
      <c r="A57" s="2" t="s">
        <v>42</v>
      </c>
      <c r="B57" s="2" t="s">
        <v>53</v>
      </c>
      <c r="C57" s="2"/>
      <c r="D57" s="16">
        <v>435.5</v>
      </c>
      <c r="E57" s="3">
        <v>4391.84</v>
      </c>
      <c r="F57" s="16">
        <f t="shared" si="0"/>
        <v>4827.34</v>
      </c>
      <c r="G57" s="3"/>
      <c r="H57" s="16">
        <v>961.81</v>
      </c>
      <c r="I57" s="11">
        <v>873.9</v>
      </c>
      <c r="J57" s="11">
        <v>4765.6499999999996</v>
      </c>
      <c r="K57" s="25">
        <f t="shared" si="1"/>
        <v>6601.36</v>
      </c>
      <c r="L57" s="5"/>
      <c r="M57" s="3">
        <v>2071.94</v>
      </c>
      <c r="N57" s="17"/>
      <c r="O57" s="16">
        <f t="shared" si="2"/>
        <v>2071.94</v>
      </c>
      <c r="P57" s="3"/>
      <c r="Q57" s="3">
        <v>107540.91</v>
      </c>
      <c r="R57" s="16">
        <v>8569.7000000000007</v>
      </c>
      <c r="S57" s="17"/>
      <c r="T57" s="16">
        <v>11315.26</v>
      </c>
      <c r="U57" s="16">
        <v>3524.23</v>
      </c>
      <c r="V57" s="16">
        <f t="shared" si="3"/>
        <v>130950.09999999999</v>
      </c>
      <c r="W57" s="3"/>
      <c r="X57" s="18">
        <v>118103.69</v>
      </c>
      <c r="Y57" s="19">
        <v>11175.87</v>
      </c>
      <c r="Z57" s="18">
        <v>8874.6200000000008</v>
      </c>
      <c r="AA57" s="16">
        <v>257.38</v>
      </c>
      <c r="AB57" s="16">
        <v>204.38</v>
      </c>
      <c r="AC57" s="16">
        <f t="shared" si="4"/>
        <v>138615.94</v>
      </c>
      <c r="AD57" s="3"/>
      <c r="AE57" s="16">
        <v>910.9</v>
      </c>
      <c r="AF57" s="16">
        <v>1719.04</v>
      </c>
      <c r="AG57" s="3">
        <v>6812.06</v>
      </c>
      <c r="AH57" s="3">
        <v>10816.78</v>
      </c>
      <c r="AI57" s="16">
        <f t="shared" si="5"/>
        <v>20258.78</v>
      </c>
      <c r="AJ57" s="3"/>
      <c r="AK57" s="3">
        <v>372214.13</v>
      </c>
      <c r="AL57" s="16">
        <v>24769.42</v>
      </c>
      <c r="AM57" s="16">
        <v>307.38</v>
      </c>
      <c r="AN57" s="16">
        <v>9912.74</v>
      </c>
      <c r="AO57" s="16">
        <f t="shared" si="6"/>
        <v>407203.67</v>
      </c>
      <c r="AP57" s="3"/>
      <c r="AQ57" s="3">
        <v>6659.06</v>
      </c>
      <c r="AR57" s="16">
        <v>1648.14</v>
      </c>
      <c r="AS57" s="16">
        <f t="shared" si="7"/>
        <v>8307.2000000000007</v>
      </c>
      <c r="AT57" s="5"/>
      <c r="AU57" s="17"/>
      <c r="AV57" s="3">
        <v>1786.18</v>
      </c>
      <c r="AW57" s="16">
        <v>147.38</v>
      </c>
      <c r="AX57" s="17">
        <f t="shared" si="8"/>
        <v>1933.56</v>
      </c>
      <c r="AY57" s="4"/>
      <c r="AZ57" s="3">
        <v>3930.94</v>
      </c>
      <c r="BA57" s="16">
        <v>179.38</v>
      </c>
      <c r="BB57" s="17">
        <f t="shared" si="9"/>
        <v>4110.32</v>
      </c>
      <c r="BC57" s="4"/>
      <c r="BD57" s="17">
        <f t="shared" si="10"/>
        <v>724880.20999999985</v>
      </c>
      <c r="BE57" s="5"/>
      <c r="BF57" s="17"/>
      <c r="BG57" s="17"/>
      <c r="BH57" s="4"/>
      <c r="BI57" s="23">
        <f t="shared" si="11"/>
        <v>0</v>
      </c>
    </row>
    <row r="58" spans="1:61" x14ac:dyDescent="0.35">
      <c r="A58" s="2" t="s">
        <v>43</v>
      </c>
      <c r="B58" s="2" t="s">
        <v>53</v>
      </c>
      <c r="C58" s="2"/>
      <c r="D58" s="16">
        <v>462.5</v>
      </c>
      <c r="E58" s="3">
        <v>7591.58</v>
      </c>
      <c r="F58" s="16">
        <f t="shared" si="0"/>
        <v>8054.08</v>
      </c>
      <c r="G58" s="3"/>
      <c r="H58" s="16">
        <v>820.86</v>
      </c>
      <c r="I58" s="11">
        <v>37</v>
      </c>
      <c r="J58" s="11">
        <v>2453.9</v>
      </c>
      <c r="K58" s="25">
        <f t="shared" si="1"/>
        <v>3311.76</v>
      </c>
      <c r="L58" s="5"/>
      <c r="M58" s="3">
        <v>1243.6199999999999</v>
      </c>
      <c r="N58" s="16">
        <v>66.12</v>
      </c>
      <c r="O58" s="16">
        <f t="shared" si="2"/>
        <v>1309.7399999999998</v>
      </c>
      <c r="P58" s="3"/>
      <c r="Q58" s="3">
        <v>96684.64</v>
      </c>
      <c r="R58" s="16">
        <v>7700.72</v>
      </c>
      <c r="S58" s="16">
        <v>117.38</v>
      </c>
      <c r="T58" s="16">
        <v>9242.23</v>
      </c>
      <c r="U58" s="16">
        <v>2290.9899999999998</v>
      </c>
      <c r="V58" s="16">
        <f t="shared" si="3"/>
        <v>116035.96</v>
      </c>
      <c r="W58" s="3"/>
      <c r="X58" s="18">
        <v>112667.69</v>
      </c>
      <c r="Y58" s="19">
        <v>8135.29</v>
      </c>
      <c r="Z58" s="18">
        <v>10909.84</v>
      </c>
      <c r="AA58" s="17"/>
      <c r="AB58" s="16">
        <v>605.14</v>
      </c>
      <c r="AC58" s="16">
        <f t="shared" si="4"/>
        <v>132317.96000000002</v>
      </c>
      <c r="AD58" s="3"/>
      <c r="AE58" s="16">
        <v>792.64</v>
      </c>
      <c r="AF58" s="16">
        <v>1934.16</v>
      </c>
      <c r="AG58" s="3">
        <v>6995.47</v>
      </c>
      <c r="AH58" s="3">
        <v>7993.72</v>
      </c>
      <c r="AI58" s="16">
        <f t="shared" si="5"/>
        <v>17715.990000000002</v>
      </c>
      <c r="AJ58" s="3"/>
      <c r="AK58" s="3">
        <v>323581.99</v>
      </c>
      <c r="AL58" s="16">
        <v>20525.22</v>
      </c>
      <c r="AM58" s="16">
        <v>37</v>
      </c>
      <c r="AN58" s="16">
        <v>8060.92</v>
      </c>
      <c r="AO58" s="16">
        <f t="shared" si="6"/>
        <v>352205.12999999995</v>
      </c>
      <c r="AP58" s="3"/>
      <c r="AQ58" s="3">
        <v>6508.92</v>
      </c>
      <c r="AR58" s="16">
        <v>1227.83</v>
      </c>
      <c r="AS58" s="16">
        <f t="shared" si="7"/>
        <v>7736.75</v>
      </c>
      <c r="AT58" s="3"/>
      <c r="AU58" s="16">
        <v>227.38</v>
      </c>
      <c r="AV58" s="3">
        <v>2746.2</v>
      </c>
      <c r="AW58" s="17"/>
      <c r="AX58" s="17">
        <f t="shared" si="8"/>
        <v>2973.58</v>
      </c>
      <c r="AY58" s="4"/>
      <c r="AZ58" s="3">
        <v>3218.38</v>
      </c>
      <c r="BA58" s="17"/>
      <c r="BB58" s="17">
        <f t="shared" si="9"/>
        <v>3218.38</v>
      </c>
      <c r="BC58" s="4"/>
      <c r="BD58" s="17">
        <f t="shared" si="10"/>
        <v>644879.32999999996</v>
      </c>
      <c r="BE58" s="4"/>
      <c r="BF58" s="17"/>
      <c r="BG58" s="17"/>
      <c r="BH58" s="4"/>
      <c r="BI58" s="23">
        <f t="shared" si="11"/>
        <v>0</v>
      </c>
    </row>
    <row r="59" spans="1:61" x14ac:dyDescent="0.35">
      <c r="A59" s="2" t="s">
        <v>44</v>
      </c>
      <c r="B59" s="2" t="s">
        <v>53</v>
      </c>
      <c r="C59" s="2"/>
      <c r="D59" s="16">
        <v>359.31</v>
      </c>
      <c r="E59" s="3">
        <v>4063.5</v>
      </c>
      <c r="F59" s="16">
        <f t="shared" si="0"/>
        <v>4422.8100000000004</v>
      </c>
      <c r="G59" s="3"/>
      <c r="H59" s="16">
        <v>755</v>
      </c>
      <c r="I59" s="11">
        <v>651.14</v>
      </c>
      <c r="J59" s="11">
        <v>2997.3</v>
      </c>
      <c r="K59" s="25">
        <f t="shared" si="1"/>
        <v>4403.4400000000005</v>
      </c>
      <c r="L59" s="5"/>
      <c r="M59" s="3">
        <v>2122.5100000000002</v>
      </c>
      <c r="N59" s="17"/>
      <c r="O59" s="16">
        <f t="shared" si="2"/>
        <v>2122.5100000000002</v>
      </c>
      <c r="P59" s="3"/>
      <c r="Q59" s="3">
        <v>102173.82</v>
      </c>
      <c r="R59" s="16">
        <v>8981.17</v>
      </c>
      <c r="S59" s="16">
        <v>47.55</v>
      </c>
      <c r="T59" s="16">
        <v>14063.89</v>
      </c>
      <c r="U59" s="16">
        <v>2307.4</v>
      </c>
      <c r="V59" s="16">
        <f t="shared" si="3"/>
        <v>127573.83</v>
      </c>
      <c r="W59" s="3"/>
      <c r="X59" s="18">
        <v>112383.51</v>
      </c>
      <c r="Y59" s="19">
        <v>10866.52</v>
      </c>
      <c r="Z59" s="18">
        <v>10113.790000000001</v>
      </c>
      <c r="AA59" s="17"/>
      <c r="AB59" s="16">
        <v>764.9</v>
      </c>
      <c r="AC59" s="16">
        <f t="shared" si="4"/>
        <v>134128.72</v>
      </c>
      <c r="AD59" s="3"/>
      <c r="AE59" s="16">
        <v>1744.73</v>
      </c>
      <c r="AF59" s="16">
        <v>2214.8000000000002</v>
      </c>
      <c r="AG59" s="3">
        <v>3997.79</v>
      </c>
      <c r="AH59" s="3">
        <v>8766.9599999999991</v>
      </c>
      <c r="AI59" s="16">
        <f t="shared" si="5"/>
        <v>16724.28</v>
      </c>
      <c r="AJ59" s="3"/>
      <c r="AK59" s="3">
        <v>354555.01</v>
      </c>
      <c r="AL59" s="16">
        <v>23947.32</v>
      </c>
      <c r="AM59" s="16">
        <v>667</v>
      </c>
      <c r="AN59" s="16">
        <v>9885.91</v>
      </c>
      <c r="AO59" s="16">
        <f t="shared" si="6"/>
        <v>389055.24</v>
      </c>
      <c r="AP59" s="3"/>
      <c r="AQ59" s="3">
        <v>6589.15</v>
      </c>
      <c r="AR59" s="16">
        <v>1695.83</v>
      </c>
      <c r="AS59" s="16">
        <f t="shared" si="7"/>
        <v>8284.98</v>
      </c>
      <c r="AT59" s="3"/>
      <c r="AU59" s="16">
        <v>412.76</v>
      </c>
      <c r="AV59" s="3">
        <v>2001.43</v>
      </c>
      <c r="AW59" s="17"/>
      <c r="AX59" s="17">
        <f t="shared" si="8"/>
        <v>2414.19</v>
      </c>
      <c r="AY59" s="4"/>
      <c r="AZ59" s="3">
        <v>3633.8</v>
      </c>
      <c r="BA59" s="16">
        <v>92.38</v>
      </c>
      <c r="BB59" s="17">
        <f t="shared" si="9"/>
        <v>3726.1800000000003</v>
      </c>
      <c r="BC59" s="4"/>
      <c r="BD59" s="17">
        <f t="shared" si="10"/>
        <v>692856.17999999993</v>
      </c>
      <c r="BE59" s="5"/>
      <c r="BF59" s="17"/>
      <c r="BG59" s="17"/>
      <c r="BH59" s="4"/>
      <c r="BI59" s="23">
        <f t="shared" si="11"/>
        <v>0</v>
      </c>
    </row>
    <row r="60" spans="1:61" x14ac:dyDescent="0.35">
      <c r="A60" s="2" t="s">
        <v>45</v>
      </c>
      <c r="B60" s="2" t="s">
        <v>53</v>
      </c>
      <c r="C60" s="2"/>
      <c r="D60" s="16">
        <v>1673.16</v>
      </c>
      <c r="E60" s="3">
        <v>4707.99</v>
      </c>
      <c r="F60" s="16">
        <f t="shared" si="0"/>
        <v>6381.15</v>
      </c>
      <c r="G60" s="3"/>
      <c r="H60" s="16">
        <v>2083.85</v>
      </c>
      <c r="I60" s="11">
        <v>594.26</v>
      </c>
      <c r="J60" s="11">
        <v>3570.68</v>
      </c>
      <c r="K60" s="25">
        <f t="shared" si="1"/>
        <v>6248.7899999999991</v>
      </c>
      <c r="L60" s="5"/>
      <c r="M60" s="3">
        <v>1374</v>
      </c>
      <c r="N60" s="17"/>
      <c r="O60" s="16">
        <f t="shared" si="2"/>
        <v>1374</v>
      </c>
      <c r="P60" s="3"/>
      <c r="Q60" s="3">
        <v>129487.69</v>
      </c>
      <c r="R60" s="16">
        <v>9773.6</v>
      </c>
      <c r="S60" s="16">
        <v>170.38</v>
      </c>
      <c r="T60" s="16">
        <v>12344.63</v>
      </c>
      <c r="U60" s="16">
        <v>2594.1799999999998</v>
      </c>
      <c r="V60" s="16">
        <f t="shared" si="3"/>
        <v>154370.48000000001</v>
      </c>
      <c r="W60" s="3"/>
      <c r="X60" s="18">
        <v>135635.54999999999</v>
      </c>
      <c r="Y60" s="19">
        <v>11618.95</v>
      </c>
      <c r="Z60" s="18">
        <v>10325.15</v>
      </c>
      <c r="AA60" s="16">
        <v>69</v>
      </c>
      <c r="AB60" s="16">
        <v>472.31</v>
      </c>
      <c r="AC60" s="16">
        <f t="shared" si="4"/>
        <v>158120.95999999999</v>
      </c>
      <c r="AD60" s="3"/>
      <c r="AE60" s="16">
        <v>1647.85</v>
      </c>
      <c r="AF60" s="16">
        <v>1611.33</v>
      </c>
      <c r="AG60" s="3">
        <v>7718.34</v>
      </c>
      <c r="AH60" s="3">
        <v>11375.44</v>
      </c>
      <c r="AI60" s="16">
        <f t="shared" si="5"/>
        <v>22352.959999999999</v>
      </c>
      <c r="AJ60" s="3"/>
      <c r="AK60" s="3">
        <v>406974.78</v>
      </c>
      <c r="AL60" s="16">
        <v>25907.82</v>
      </c>
      <c r="AM60" s="16">
        <v>1097.02</v>
      </c>
      <c r="AN60" s="16">
        <v>10456.870000000001</v>
      </c>
      <c r="AO60" s="16">
        <f t="shared" si="6"/>
        <v>444436.49000000005</v>
      </c>
      <c r="AP60" s="3"/>
      <c r="AQ60" s="3">
        <v>7949.95</v>
      </c>
      <c r="AR60" s="16">
        <v>2084.3200000000002</v>
      </c>
      <c r="AS60" s="16">
        <f t="shared" si="7"/>
        <v>10034.27</v>
      </c>
      <c r="AT60" s="3"/>
      <c r="AU60" s="16">
        <v>748.9</v>
      </c>
      <c r="AV60" s="3">
        <v>2391.1999999999998</v>
      </c>
      <c r="AW60" s="17"/>
      <c r="AX60" s="17">
        <f t="shared" si="8"/>
        <v>3140.1</v>
      </c>
      <c r="AY60" s="4"/>
      <c r="AZ60" s="3">
        <v>2255.4699999999998</v>
      </c>
      <c r="BA60" s="16">
        <v>27</v>
      </c>
      <c r="BB60" s="17">
        <f t="shared" si="9"/>
        <v>2282.4699999999998</v>
      </c>
      <c r="BC60" s="4"/>
      <c r="BD60" s="17">
        <f t="shared" si="10"/>
        <v>808741.67</v>
      </c>
      <c r="BE60" s="5"/>
      <c r="BF60" s="17"/>
      <c r="BG60" s="17"/>
      <c r="BH60" s="4"/>
      <c r="BI60" s="23">
        <f t="shared" si="11"/>
        <v>0</v>
      </c>
    </row>
    <row r="61" spans="1:61" x14ac:dyDescent="0.35">
      <c r="A61" s="2" t="s">
        <v>46</v>
      </c>
      <c r="B61" s="2" t="s">
        <v>53</v>
      </c>
      <c r="C61" s="2"/>
      <c r="D61" s="16">
        <v>862.52</v>
      </c>
      <c r="E61" s="3">
        <v>7421.85</v>
      </c>
      <c r="F61" s="16">
        <f t="shared" si="0"/>
        <v>8284.3700000000008</v>
      </c>
      <c r="G61" s="3"/>
      <c r="H61" s="16">
        <v>433.93</v>
      </c>
      <c r="I61" s="11">
        <v>573.26</v>
      </c>
      <c r="J61" s="11">
        <v>3504.13</v>
      </c>
      <c r="K61" s="25">
        <f t="shared" si="1"/>
        <v>4511.32</v>
      </c>
      <c r="L61" s="5"/>
      <c r="M61" s="3">
        <v>1839.28</v>
      </c>
      <c r="N61" s="17"/>
      <c r="O61" s="16">
        <f t="shared" si="2"/>
        <v>1839.28</v>
      </c>
      <c r="P61" s="3"/>
      <c r="Q61" s="3">
        <v>110961.69</v>
      </c>
      <c r="R61" s="16">
        <v>6543.7</v>
      </c>
      <c r="S61" s="16">
        <v>37</v>
      </c>
      <c r="T61" s="16">
        <v>12295.64</v>
      </c>
      <c r="U61" s="16">
        <v>3270.54</v>
      </c>
      <c r="V61" s="16">
        <f t="shared" si="3"/>
        <v>133108.57</v>
      </c>
      <c r="W61" s="3"/>
      <c r="X61" s="18">
        <v>98628.88</v>
      </c>
      <c r="Y61" s="19">
        <v>11326.14</v>
      </c>
      <c r="Z61" s="18">
        <v>11165.2</v>
      </c>
      <c r="AA61" s="17"/>
      <c r="AB61" s="16">
        <v>651.26</v>
      </c>
      <c r="AC61" s="16">
        <f t="shared" si="4"/>
        <v>121771.48</v>
      </c>
      <c r="AD61" s="3"/>
      <c r="AE61" s="16">
        <v>1782.35</v>
      </c>
      <c r="AF61" s="16">
        <v>1994.61</v>
      </c>
      <c r="AG61" s="3">
        <v>5314.37</v>
      </c>
      <c r="AH61" s="3">
        <v>10208.1</v>
      </c>
      <c r="AI61" s="16">
        <f t="shared" si="5"/>
        <v>19299.43</v>
      </c>
      <c r="AJ61" s="3"/>
      <c r="AK61" s="3">
        <v>386335.41</v>
      </c>
      <c r="AL61" s="16">
        <v>24489.73</v>
      </c>
      <c r="AM61" s="16">
        <v>560.14</v>
      </c>
      <c r="AN61" s="16">
        <v>12946.9</v>
      </c>
      <c r="AO61" s="16">
        <f t="shared" si="6"/>
        <v>424332.18</v>
      </c>
      <c r="AP61" s="3"/>
      <c r="AQ61" s="3">
        <v>8355.44</v>
      </c>
      <c r="AR61" s="16">
        <v>1312.04</v>
      </c>
      <c r="AS61" s="16">
        <f t="shared" si="7"/>
        <v>9667.48</v>
      </c>
      <c r="AT61" s="3"/>
      <c r="AU61" s="16">
        <v>697.14</v>
      </c>
      <c r="AV61" s="3">
        <v>2252.04</v>
      </c>
      <c r="AW61" s="17"/>
      <c r="AX61" s="17">
        <f t="shared" si="8"/>
        <v>2949.18</v>
      </c>
      <c r="AY61" s="4"/>
      <c r="AZ61" s="3">
        <v>2479.9</v>
      </c>
      <c r="BA61" s="16">
        <v>77</v>
      </c>
      <c r="BB61" s="17">
        <f t="shared" si="9"/>
        <v>2556.9</v>
      </c>
      <c r="BC61" s="4"/>
      <c r="BD61" s="17">
        <f t="shared" si="10"/>
        <v>728320.19000000006</v>
      </c>
      <c r="BE61" s="5"/>
      <c r="BF61" s="17"/>
      <c r="BG61" s="17"/>
      <c r="BH61" s="4"/>
      <c r="BI61" s="23">
        <f t="shared" si="11"/>
        <v>0</v>
      </c>
    </row>
    <row r="62" spans="1:61" x14ac:dyDescent="0.35">
      <c r="A62" s="2" t="s">
        <v>47</v>
      </c>
      <c r="B62" s="2" t="s">
        <v>53</v>
      </c>
      <c r="C62" s="2"/>
      <c r="D62" s="16">
        <v>194.38</v>
      </c>
      <c r="E62" s="3">
        <v>5097.2299999999996</v>
      </c>
      <c r="F62" s="16">
        <f t="shared" si="0"/>
        <v>5291.61</v>
      </c>
      <c r="G62" s="3"/>
      <c r="H62" s="16">
        <v>519.69000000000005</v>
      </c>
      <c r="I62" s="11">
        <v>338.76</v>
      </c>
      <c r="J62" s="11">
        <v>3690.89</v>
      </c>
      <c r="K62" s="25">
        <f t="shared" si="1"/>
        <v>4549.34</v>
      </c>
      <c r="L62" s="5"/>
      <c r="M62" s="3">
        <v>1810.74</v>
      </c>
      <c r="N62" s="16">
        <v>119.55</v>
      </c>
      <c r="O62" s="16">
        <f t="shared" si="2"/>
        <v>1930.29</v>
      </c>
      <c r="P62" s="3"/>
      <c r="Q62" s="3">
        <v>120041.05</v>
      </c>
      <c r="R62" s="16">
        <v>9160.0400000000009</v>
      </c>
      <c r="S62" s="16">
        <v>277.38</v>
      </c>
      <c r="T62" s="16">
        <v>12637.13</v>
      </c>
      <c r="U62" s="16">
        <v>1797.52</v>
      </c>
      <c r="V62" s="16">
        <f t="shared" si="3"/>
        <v>143913.12</v>
      </c>
      <c r="W62" s="3"/>
      <c r="X62" s="18">
        <v>119108.95</v>
      </c>
      <c r="Y62" s="19">
        <v>11263.5</v>
      </c>
      <c r="Z62" s="18">
        <v>9630.2800000000007</v>
      </c>
      <c r="AA62" s="17"/>
      <c r="AB62" s="16">
        <v>914.4</v>
      </c>
      <c r="AC62" s="16">
        <f t="shared" si="4"/>
        <v>140917.13</v>
      </c>
      <c r="AD62" s="3"/>
      <c r="AE62" s="16">
        <v>1263.28</v>
      </c>
      <c r="AF62" s="16">
        <v>2018.62</v>
      </c>
      <c r="AG62" s="3">
        <v>5844.93</v>
      </c>
      <c r="AH62" s="3">
        <v>10973.87</v>
      </c>
      <c r="AI62" s="16">
        <f t="shared" si="5"/>
        <v>20100.7</v>
      </c>
      <c r="AJ62" s="3"/>
      <c r="AK62" s="3">
        <v>381297.91</v>
      </c>
      <c r="AL62" s="16">
        <v>26124.28</v>
      </c>
      <c r="AM62" s="16">
        <v>1362.66</v>
      </c>
      <c r="AN62" s="16">
        <v>10586.67</v>
      </c>
      <c r="AO62" s="16">
        <f t="shared" si="6"/>
        <v>419371.5199999999</v>
      </c>
      <c r="AP62" s="3"/>
      <c r="AQ62" s="3">
        <v>6036.46</v>
      </c>
      <c r="AR62" s="16">
        <v>1661.35</v>
      </c>
      <c r="AS62" s="16">
        <f t="shared" si="7"/>
        <v>7697.8099999999995</v>
      </c>
      <c r="AT62" s="3"/>
      <c r="AU62" s="16">
        <v>390.14</v>
      </c>
      <c r="AV62" s="3">
        <v>1169.47</v>
      </c>
      <c r="AW62" s="17"/>
      <c r="AX62" s="17">
        <f t="shared" si="8"/>
        <v>1559.6100000000001</v>
      </c>
      <c r="AY62" s="4"/>
      <c r="AZ62" s="3">
        <v>3518.24</v>
      </c>
      <c r="BA62" s="17"/>
      <c r="BB62" s="17">
        <f t="shared" si="9"/>
        <v>3518.24</v>
      </c>
      <c r="BC62" s="4"/>
      <c r="BD62" s="17">
        <f t="shared" si="10"/>
        <v>748849.37</v>
      </c>
      <c r="BE62" s="4"/>
      <c r="BF62" s="17"/>
      <c r="BG62" s="17"/>
      <c r="BH62" s="4"/>
      <c r="BI62" s="23">
        <f t="shared" si="11"/>
        <v>0</v>
      </c>
    </row>
    <row r="63" spans="1:61" x14ac:dyDescent="0.35">
      <c r="A63" s="2" t="s">
        <v>48</v>
      </c>
      <c r="B63" s="2" t="s">
        <v>53</v>
      </c>
      <c r="C63" s="2"/>
      <c r="D63" s="16">
        <v>373.76</v>
      </c>
      <c r="E63" s="3">
        <v>6830.64</v>
      </c>
      <c r="F63" s="16">
        <f t="shared" si="0"/>
        <v>7204.4000000000005</v>
      </c>
      <c r="G63" s="3"/>
      <c r="H63" s="16">
        <v>1272.6600000000001</v>
      </c>
      <c r="I63" s="11">
        <v>309.93</v>
      </c>
      <c r="J63" s="11">
        <v>5254.02</v>
      </c>
      <c r="K63" s="25">
        <f t="shared" si="1"/>
        <v>6836.6100000000006</v>
      </c>
      <c r="L63" s="5"/>
      <c r="M63" s="3">
        <v>1990.93</v>
      </c>
      <c r="N63" s="17"/>
      <c r="O63" s="16">
        <f t="shared" si="2"/>
        <v>1990.93</v>
      </c>
      <c r="P63" s="3"/>
      <c r="Q63" s="3">
        <v>107796.34</v>
      </c>
      <c r="R63" s="16">
        <v>9489.9599999999991</v>
      </c>
      <c r="S63" s="16">
        <v>170.38</v>
      </c>
      <c r="T63" s="16">
        <v>10550.89</v>
      </c>
      <c r="U63" s="16">
        <v>2385.98</v>
      </c>
      <c r="V63" s="16">
        <f t="shared" si="3"/>
        <v>130393.54999999999</v>
      </c>
      <c r="W63" s="3"/>
      <c r="X63" s="18">
        <v>99318.39</v>
      </c>
      <c r="Y63" s="19">
        <v>8191.58</v>
      </c>
      <c r="Z63" s="18">
        <v>7184.58</v>
      </c>
      <c r="AA63" s="17"/>
      <c r="AB63" s="16">
        <v>1231.07</v>
      </c>
      <c r="AC63" s="16">
        <f t="shared" si="4"/>
        <v>115925.62000000001</v>
      </c>
      <c r="AD63" s="3"/>
      <c r="AE63" s="16">
        <v>1522.56</v>
      </c>
      <c r="AF63" s="16">
        <v>2006.73</v>
      </c>
      <c r="AG63" s="3">
        <v>6364.97</v>
      </c>
      <c r="AH63" s="3">
        <v>9480.51</v>
      </c>
      <c r="AI63" s="16">
        <f t="shared" si="5"/>
        <v>19374.77</v>
      </c>
      <c r="AJ63" s="3"/>
      <c r="AK63" s="3">
        <v>344050.17</v>
      </c>
      <c r="AL63" s="16">
        <v>21991.17</v>
      </c>
      <c r="AM63" s="16">
        <v>948.02</v>
      </c>
      <c r="AN63" s="16">
        <v>8538.42</v>
      </c>
      <c r="AO63" s="16">
        <f t="shared" si="6"/>
        <v>375527.77999999997</v>
      </c>
      <c r="AP63" s="3"/>
      <c r="AQ63" s="3">
        <v>9262.06</v>
      </c>
      <c r="AR63" s="16">
        <v>621.28</v>
      </c>
      <c r="AS63" s="16">
        <f t="shared" si="7"/>
        <v>9883.34</v>
      </c>
      <c r="AT63" s="3"/>
      <c r="AU63" s="16">
        <v>339.76</v>
      </c>
      <c r="AV63" s="3">
        <v>3647.42</v>
      </c>
      <c r="AW63" s="17"/>
      <c r="AX63" s="17">
        <f t="shared" si="8"/>
        <v>3987.1800000000003</v>
      </c>
      <c r="AY63" s="4"/>
      <c r="AZ63" s="3">
        <v>3312.88</v>
      </c>
      <c r="BA63" s="17"/>
      <c r="BB63" s="17">
        <f t="shared" si="9"/>
        <v>3312.88</v>
      </c>
      <c r="BC63" s="4"/>
      <c r="BD63" s="17">
        <f t="shared" si="10"/>
        <v>674437.05999999994</v>
      </c>
      <c r="BE63" s="4"/>
      <c r="BF63" s="17"/>
      <c r="BG63" s="17"/>
      <c r="BH63" s="4"/>
      <c r="BI63" s="23">
        <f t="shared" si="11"/>
        <v>0</v>
      </c>
    </row>
    <row r="64" spans="1:61" x14ac:dyDescent="0.35">
      <c r="A64" s="2" t="s">
        <v>49</v>
      </c>
      <c r="B64" s="2" t="s">
        <v>53</v>
      </c>
      <c r="C64" s="8"/>
      <c r="D64" s="17"/>
      <c r="E64" s="3">
        <v>5530.11</v>
      </c>
      <c r="F64" s="16">
        <f t="shared" si="0"/>
        <v>5530.11</v>
      </c>
      <c r="G64" s="3"/>
      <c r="H64" s="16">
        <v>961.62</v>
      </c>
      <c r="I64" s="11">
        <v>231.38</v>
      </c>
      <c r="J64" s="11">
        <v>2013.32</v>
      </c>
      <c r="K64" s="25">
        <f t="shared" si="1"/>
        <v>3206.3199999999997</v>
      </c>
      <c r="L64" s="5"/>
      <c r="M64" s="3">
        <v>1717.79</v>
      </c>
      <c r="N64" s="16">
        <v>119.55</v>
      </c>
      <c r="O64" s="16">
        <f t="shared" si="2"/>
        <v>1837.34</v>
      </c>
      <c r="P64" s="3"/>
      <c r="Q64" s="3">
        <v>111239.82</v>
      </c>
      <c r="R64" s="16">
        <v>9298.36</v>
      </c>
      <c r="S64" s="17"/>
      <c r="T64" s="16">
        <v>14352.65</v>
      </c>
      <c r="U64" s="16">
        <v>3136.15</v>
      </c>
      <c r="V64" s="16">
        <f t="shared" si="3"/>
        <v>138026.98000000001</v>
      </c>
      <c r="W64" s="3"/>
      <c r="X64" s="18">
        <v>69907.839999999997</v>
      </c>
      <c r="Y64" s="19">
        <v>11438.95</v>
      </c>
      <c r="Z64" s="18">
        <v>7487.73</v>
      </c>
      <c r="AA64" s="17"/>
      <c r="AB64" s="16">
        <v>1698.66</v>
      </c>
      <c r="AC64" s="16">
        <f t="shared" si="4"/>
        <v>90533.18</v>
      </c>
      <c r="AD64" s="3"/>
      <c r="AE64" s="16">
        <v>1155.83</v>
      </c>
      <c r="AF64" s="16">
        <v>694.24</v>
      </c>
      <c r="AG64" s="3">
        <v>6532.03</v>
      </c>
      <c r="AH64" s="3">
        <v>7750.98</v>
      </c>
      <c r="AI64" s="16">
        <f t="shared" si="5"/>
        <v>16133.08</v>
      </c>
      <c r="AJ64" s="3"/>
      <c r="AK64" s="3">
        <v>344161.19</v>
      </c>
      <c r="AL64" s="16">
        <v>18235.349999999999</v>
      </c>
      <c r="AM64" s="16">
        <v>414.76</v>
      </c>
      <c r="AN64" s="16">
        <v>10411.32</v>
      </c>
      <c r="AO64" s="16">
        <f t="shared" si="6"/>
        <v>373222.62</v>
      </c>
      <c r="AP64" s="3"/>
      <c r="AQ64" s="3">
        <v>8860.6200000000008</v>
      </c>
      <c r="AR64" s="16">
        <v>1260.0999999999999</v>
      </c>
      <c r="AS64" s="16">
        <f t="shared" si="7"/>
        <v>10120.720000000001</v>
      </c>
      <c r="AT64" s="3"/>
      <c r="AU64" s="16">
        <v>170.38</v>
      </c>
      <c r="AV64" s="3">
        <v>1953.56</v>
      </c>
      <c r="AW64" s="17"/>
      <c r="AX64" s="17">
        <f t="shared" si="8"/>
        <v>2123.94</v>
      </c>
      <c r="AY64" s="4"/>
      <c r="AZ64" s="3">
        <v>3043.24</v>
      </c>
      <c r="BA64" s="17"/>
      <c r="BB64" s="17">
        <f t="shared" si="9"/>
        <v>3043.24</v>
      </c>
      <c r="BC64" s="4"/>
      <c r="BD64" s="17">
        <f t="shared" si="10"/>
        <v>643777.52999999991</v>
      </c>
      <c r="BE64" s="4"/>
      <c r="BF64" s="17"/>
      <c r="BG64" s="17"/>
      <c r="BH64" s="4"/>
      <c r="BI64" s="23">
        <f t="shared" si="11"/>
        <v>0</v>
      </c>
    </row>
    <row r="66" spans="1:56" x14ac:dyDescent="0.35">
      <c r="A66" s="9" t="s">
        <v>66</v>
      </c>
    </row>
    <row r="67" spans="1:56" x14ac:dyDescent="0.35">
      <c r="A67" s="2" t="s">
        <v>37</v>
      </c>
      <c r="B67" s="2" t="s">
        <v>38</v>
      </c>
      <c r="D67" s="10"/>
      <c r="E67" s="10"/>
      <c r="F67" s="10">
        <v>5727.17</v>
      </c>
      <c r="G67" s="10"/>
      <c r="H67" s="10"/>
      <c r="I67" s="10"/>
      <c r="J67" s="10"/>
      <c r="K67" s="10">
        <v>5172.8999999999996</v>
      </c>
      <c r="L67" s="10"/>
      <c r="M67" s="10"/>
      <c r="N67" s="10"/>
      <c r="O67" s="10">
        <v>2387.31</v>
      </c>
      <c r="P67" s="10"/>
      <c r="Q67" s="10"/>
      <c r="R67" s="10"/>
      <c r="S67" s="10"/>
      <c r="T67" s="10"/>
      <c r="U67" s="10"/>
      <c r="V67" s="10">
        <v>150259.62</v>
      </c>
      <c r="W67" s="10"/>
      <c r="X67" s="10"/>
      <c r="Y67" s="10"/>
      <c r="Z67" s="10"/>
      <c r="AA67" s="10"/>
      <c r="AB67" s="10"/>
      <c r="AC67" s="10">
        <v>184369.8</v>
      </c>
      <c r="AD67" s="10"/>
      <c r="AE67" s="10"/>
      <c r="AF67" s="10"/>
      <c r="AG67" s="10"/>
      <c r="AH67" s="10"/>
      <c r="AI67" s="10">
        <v>25549.71</v>
      </c>
      <c r="AJ67" s="10"/>
      <c r="AK67" s="10"/>
      <c r="AL67" s="10"/>
      <c r="AM67" s="10"/>
      <c r="AN67" s="10"/>
      <c r="AO67" s="10">
        <v>524074.19</v>
      </c>
      <c r="AP67" s="10"/>
      <c r="AQ67" s="10"/>
      <c r="AR67" s="10"/>
      <c r="AS67" s="10">
        <v>16147.57</v>
      </c>
      <c r="AT67" s="10"/>
      <c r="AU67" s="10"/>
      <c r="AV67" s="10"/>
      <c r="AW67" s="10"/>
      <c r="AX67" s="10">
        <v>2327.92</v>
      </c>
      <c r="AY67" s="10"/>
      <c r="AZ67" s="10"/>
      <c r="BA67" s="10"/>
      <c r="BB67" s="10">
        <v>4243.9799999999996</v>
      </c>
      <c r="BD67" s="10">
        <f>SUM(D67:BB67)</f>
        <v>920260.16999999993</v>
      </c>
    </row>
    <row r="68" spans="1:56" x14ac:dyDescent="0.35">
      <c r="A68" s="2" t="s">
        <v>39</v>
      </c>
      <c r="B68" s="2" t="s">
        <v>38</v>
      </c>
      <c r="D68" s="10"/>
      <c r="E68" s="10"/>
      <c r="F68" s="10">
        <v>3958.58</v>
      </c>
      <c r="G68" s="10"/>
      <c r="H68" s="10"/>
      <c r="I68" s="10"/>
      <c r="J68" s="10"/>
      <c r="K68" s="10">
        <v>5125.87</v>
      </c>
      <c r="L68" s="10"/>
      <c r="M68" s="10"/>
      <c r="N68" s="10"/>
      <c r="O68" s="10">
        <v>1945.85</v>
      </c>
      <c r="P68" s="10"/>
      <c r="Q68" s="10"/>
      <c r="R68" s="10"/>
      <c r="S68" s="10"/>
      <c r="T68" s="10"/>
      <c r="U68" s="10"/>
      <c r="V68" s="10">
        <v>120803.97</v>
      </c>
      <c r="W68" s="10"/>
      <c r="X68" s="10"/>
      <c r="Y68" s="10"/>
      <c r="Z68" s="10"/>
      <c r="AA68" s="10"/>
      <c r="AB68" s="10"/>
      <c r="AC68" s="10">
        <v>129838.16</v>
      </c>
      <c r="AD68" s="10"/>
      <c r="AE68" s="10"/>
      <c r="AF68" s="10"/>
      <c r="AG68" s="10"/>
      <c r="AH68" s="10"/>
      <c r="AI68" s="10">
        <v>22230.81</v>
      </c>
      <c r="AJ68" s="10"/>
      <c r="AK68" s="10"/>
      <c r="AL68" s="10"/>
      <c r="AM68" s="10"/>
      <c r="AN68" s="10"/>
      <c r="AO68" s="10">
        <v>387557.56</v>
      </c>
      <c r="AP68" s="10"/>
      <c r="AQ68" s="10"/>
      <c r="AR68" s="10"/>
      <c r="AS68" s="10">
        <v>16213.47</v>
      </c>
      <c r="AT68" s="10"/>
      <c r="AU68" s="10"/>
      <c r="AV68" s="10"/>
      <c r="AW68" s="10"/>
      <c r="AX68" s="10">
        <v>2205.7800000000002</v>
      </c>
      <c r="AY68" s="10"/>
      <c r="AZ68" s="10"/>
      <c r="BA68" s="10"/>
      <c r="BB68" s="10">
        <v>5994.71</v>
      </c>
      <c r="BD68" s="10">
        <f t="shared" ref="BD68:BD78" si="12">SUM(D68:BB68)</f>
        <v>695874.76</v>
      </c>
    </row>
    <row r="69" spans="1:56" x14ac:dyDescent="0.35">
      <c r="A69" s="2" t="s">
        <v>40</v>
      </c>
      <c r="B69" s="2" t="s">
        <v>38</v>
      </c>
      <c r="D69" s="10"/>
      <c r="E69" s="10"/>
      <c r="F69" s="10">
        <v>4886.22</v>
      </c>
      <c r="G69" s="10"/>
      <c r="H69" s="10"/>
      <c r="I69" s="10"/>
      <c r="J69" s="10"/>
      <c r="K69" s="10">
        <v>4703.66</v>
      </c>
      <c r="L69" s="10"/>
      <c r="M69" s="10"/>
      <c r="N69" s="10"/>
      <c r="O69" s="10">
        <v>1227.1099999999999</v>
      </c>
      <c r="P69" s="10"/>
      <c r="Q69" s="10"/>
      <c r="R69" s="10"/>
      <c r="S69" s="10"/>
      <c r="T69" s="10"/>
      <c r="U69" s="10"/>
      <c r="V69" s="10">
        <v>103941.73</v>
      </c>
      <c r="W69" s="10"/>
      <c r="X69" s="10"/>
      <c r="Y69" s="10"/>
      <c r="Z69" s="10"/>
      <c r="AA69" s="10"/>
      <c r="AB69" s="10"/>
      <c r="AC69" s="10">
        <v>227749.18</v>
      </c>
      <c r="AD69" s="10"/>
      <c r="AE69" s="10"/>
      <c r="AF69" s="10"/>
      <c r="AG69" s="10"/>
      <c r="AH69" s="10"/>
      <c r="AI69" s="10">
        <v>19359.07</v>
      </c>
      <c r="AJ69" s="10"/>
      <c r="AK69" s="10"/>
      <c r="AL69" s="10"/>
      <c r="AM69" s="10"/>
      <c r="AN69" s="10"/>
      <c r="AO69" s="10">
        <v>293934.59000000003</v>
      </c>
      <c r="AP69" s="10"/>
      <c r="AQ69" s="10"/>
      <c r="AR69" s="10"/>
      <c r="AS69" s="10">
        <v>11511.52</v>
      </c>
      <c r="AT69" s="10"/>
      <c r="AU69" s="10"/>
      <c r="AV69" s="10"/>
      <c r="AW69" s="10"/>
      <c r="AX69" s="10">
        <v>772.72</v>
      </c>
      <c r="AY69" s="10"/>
      <c r="AZ69" s="10"/>
      <c r="BA69" s="10"/>
      <c r="BB69" s="10">
        <v>4501.2299999999996</v>
      </c>
      <c r="BD69" s="10">
        <f t="shared" si="12"/>
        <v>672587.03</v>
      </c>
    </row>
    <row r="70" spans="1:56" x14ac:dyDescent="0.35">
      <c r="A70" s="2" t="s">
        <v>41</v>
      </c>
      <c r="B70" s="2" t="s">
        <v>38</v>
      </c>
      <c r="D70" s="10"/>
      <c r="E70" s="10"/>
      <c r="F70" s="10">
        <v>1837.43</v>
      </c>
      <c r="G70" s="10"/>
      <c r="H70" s="10"/>
      <c r="I70" s="10"/>
      <c r="J70" s="10"/>
      <c r="K70" s="10">
        <v>1273.8</v>
      </c>
      <c r="L70" s="10"/>
      <c r="M70" s="10"/>
      <c r="N70" s="10"/>
      <c r="O70" s="10">
        <v>366.1</v>
      </c>
      <c r="P70" s="10"/>
      <c r="Q70" s="10"/>
      <c r="R70" s="10"/>
      <c r="S70" s="10"/>
      <c r="T70" s="10"/>
      <c r="U70" s="10"/>
      <c r="V70" s="10">
        <v>24703.75</v>
      </c>
      <c r="W70" s="10"/>
      <c r="X70" s="10"/>
      <c r="Y70" s="10"/>
      <c r="Z70" s="10"/>
      <c r="AA70" s="10"/>
      <c r="AB70" s="10"/>
      <c r="AC70" s="10">
        <v>30369.279999999999</v>
      </c>
      <c r="AD70" s="10"/>
      <c r="AE70" s="10"/>
      <c r="AF70" s="10"/>
      <c r="AG70" s="10"/>
      <c r="AH70" s="10"/>
      <c r="AI70" s="10">
        <v>7198.37</v>
      </c>
      <c r="AJ70" s="10"/>
      <c r="AK70" s="10"/>
      <c r="AL70" s="10"/>
      <c r="AM70" s="10"/>
      <c r="AN70" s="10"/>
      <c r="AO70" s="10">
        <v>74409.679999999993</v>
      </c>
      <c r="AP70" s="10"/>
      <c r="AQ70" s="10"/>
      <c r="AR70" s="10"/>
      <c r="AS70" s="10">
        <v>2142.42</v>
      </c>
      <c r="AT70" s="10"/>
      <c r="AU70" s="10"/>
      <c r="AV70" s="10"/>
      <c r="AW70" s="10"/>
      <c r="AX70" s="10">
        <v>253.24</v>
      </c>
      <c r="AY70" s="10"/>
      <c r="AZ70" s="10"/>
      <c r="BA70" s="10"/>
      <c r="BB70" s="10">
        <v>1958.73</v>
      </c>
      <c r="BD70" s="10">
        <f t="shared" si="12"/>
        <v>144512.79999999999</v>
      </c>
    </row>
    <row r="71" spans="1:56" x14ac:dyDescent="0.35">
      <c r="A71" s="2" t="s">
        <v>42</v>
      </c>
      <c r="B71" s="2" t="s">
        <v>38</v>
      </c>
      <c r="D71" s="10"/>
      <c r="E71" s="10"/>
      <c r="F71" s="10">
        <v>8466.2800000000007</v>
      </c>
      <c r="G71" s="10"/>
      <c r="H71" s="10"/>
      <c r="I71" s="10"/>
      <c r="J71" s="10"/>
      <c r="K71" s="10">
        <v>544.03</v>
      </c>
      <c r="L71" s="10"/>
      <c r="M71" s="10"/>
      <c r="N71" s="10"/>
      <c r="O71" s="10">
        <v>468.77</v>
      </c>
      <c r="P71" s="10"/>
      <c r="Q71" s="10"/>
      <c r="R71" s="10"/>
      <c r="S71" s="10"/>
      <c r="T71" s="10"/>
      <c r="U71" s="10"/>
      <c r="V71" s="10">
        <v>24899.38</v>
      </c>
      <c r="W71" s="10"/>
      <c r="X71" s="10"/>
      <c r="Y71" s="10"/>
      <c r="Z71" s="10"/>
      <c r="AA71" s="10"/>
      <c r="AB71" s="10"/>
      <c r="AC71" s="10">
        <v>98122.76</v>
      </c>
      <c r="AD71" s="10"/>
      <c r="AE71" s="10"/>
      <c r="AF71" s="10"/>
      <c r="AG71" s="10"/>
      <c r="AH71" s="10"/>
      <c r="AI71" s="10">
        <v>6797.03</v>
      </c>
      <c r="AJ71" s="10"/>
      <c r="AK71" s="10"/>
      <c r="AL71" s="10"/>
      <c r="AM71" s="10"/>
      <c r="AN71" s="10"/>
      <c r="AO71" s="10">
        <v>99027.31</v>
      </c>
      <c r="AP71" s="10"/>
      <c r="AQ71" s="10"/>
      <c r="AR71" s="10"/>
      <c r="AS71" s="10">
        <v>4707.54</v>
      </c>
      <c r="AT71" s="10"/>
      <c r="AU71" s="10"/>
      <c r="AV71" s="10"/>
      <c r="AW71" s="10"/>
      <c r="AX71" s="10">
        <v>325.79000000000002</v>
      </c>
      <c r="AY71" s="10"/>
      <c r="AZ71" s="10"/>
      <c r="BA71" s="10"/>
      <c r="BB71" s="10">
        <v>1132.18</v>
      </c>
      <c r="BD71" s="10">
        <f t="shared" si="12"/>
        <v>244491.07</v>
      </c>
    </row>
    <row r="72" spans="1:56" x14ac:dyDescent="0.35">
      <c r="A72" s="2" t="s">
        <v>43</v>
      </c>
      <c r="B72" s="2" t="s">
        <v>38</v>
      </c>
      <c r="D72" s="10"/>
      <c r="E72" s="10"/>
      <c r="F72" s="10">
        <v>1893.97</v>
      </c>
      <c r="G72" s="10"/>
      <c r="H72" s="10"/>
      <c r="I72" s="10"/>
      <c r="J72" s="10"/>
      <c r="K72" s="10">
        <v>5064.4399999999996</v>
      </c>
      <c r="L72" s="10"/>
      <c r="M72" s="10"/>
      <c r="N72" s="10"/>
      <c r="O72" s="10">
        <v>832.58</v>
      </c>
      <c r="P72" s="10"/>
      <c r="Q72" s="10"/>
      <c r="R72" s="10"/>
      <c r="S72" s="10"/>
      <c r="T72" s="10"/>
      <c r="U72" s="10"/>
      <c r="V72" s="10">
        <v>87400.43</v>
      </c>
      <c r="W72" s="10"/>
      <c r="X72" s="10"/>
      <c r="Y72" s="10"/>
      <c r="Z72" s="10"/>
      <c r="AA72" s="10"/>
      <c r="AB72" s="10"/>
      <c r="AC72" s="10">
        <v>103021.05</v>
      </c>
      <c r="AD72" s="10"/>
      <c r="AE72" s="10"/>
      <c r="AF72" s="10"/>
      <c r="AG72" s="10"/>
      <c r="AH72" s="10"/>
      <c r="AI72" s="10">
        <v>12986.7</v>
      </c>
      <c r="AJ72" s="10"/>
      <c r="AK72" s="10"/>
      <c r="AL72" s="10"/>
      <c r="AM72" s="10"/>
      <c r="AN72" s="10"/>
      <c r="AO72" s="10">
        <v>276497.15999999997</v>
      </c>
      <c r="AP72" s="10"/>
      <c r="AQ72" s="10"/>
      <c r="AR72" s="10"/>
      <c r="AS72" s="10">
        <v>9219.94</v>
      </c>
      <c r="AT72" s="10"/>
      <c r="AU72" s="10"/>
      <c r="AV72" s="10"/>
      <c r="AW72" s="10"/>
      <c r="AX72" s="10">
        <v>2121.66</v>
      </c>
      <c r="AY72" s="10"/>
      <c r="AZ72" s="10"/>
      <c r="BA72" s="10"/>
      <c r="BB72" s="10">
        <v>2009.19</v>
      </c>
      <c r="BD72" s="10">
        <f t="shared" si="12"/>
        <v>501047.11999999994</v>
      </c>
    </row>
    <row r="73" spans="1:56" x14ac:dyDescent="0.35">
      <c r="A73" s="2" t="s">
        <v>44</v>
      </c>
      <c r="B73" s="2" t="s">
        <v>38</v>
      </c>
      <c r="D73" s="10"/>
      <c r="E73" s="10"/>
      <c r="F73" s="10">
        <v>9707.93</v>
      </c>
      <c r="G73" s="10"/>
      <c r="H73" s="10"/>
      <c r="I73" s="10"/>
      <c r="J73" s="10"/>
      <c r="K73" s="10">
        <v>7146.69</v>
      </c>
      <c r="L73" s="10"/>
      <c r="M73" s="10"/>
      <c r="N73" s="10"/>
      <c r="O73" s="10">
        <v>1338.82</v>
      </c>
      <c r="P73" s="10"/>
      <c r="Q73" s="10"/>
      <c r="R73" s="10"/>
      <c r="S73" s="10"/>
      <c r="T73" s="10"/>
      <c r="U73" s="10"/>
      <c r="V73" s="10">
        <v>125558.03</v>
      </c>
      <c r="W73" s="10"/>
      <c r="X73" s="10"/>
      <c r="Y73" s="10"/>
      <c r="Z73" s="10"/>
      <c r="AA73" s="10"/>
      <c r="AB73" s="10"/>
      <c r="AC73" s="10">
        <v>228450.29</v>
      </c>
      <c r="AD73" s="10"/>
      <c r="AE73" s="10"/>
      <c r="AF73" s="10"/>
      <c r="AG73" s="10"/>
      <c r="AH73" s="10"/>
      <c r="AI73" s="10">
        <v>23407.93</v>
      </c>
      <c r="AJ73" s="10"/>
      <c r="AK73" s="10"/>
      <c r="AL73" s="10"/>
      <c r="AM73" s="10"/>
      <c r="AN73" s="10"/>
      <c r="AO73" s="10">
        <v>339425.84</v>
      </c>
      <c r="AP73" s="10"/>
      <c r="AQ73" s="10"/>
      <c r="AR73" s="10"/>
      <c r="AS73" s="10">
        <v>9878.42</v>
      </c>
      <c r="AT73" s="10"/>
      <c r="AU73" s="10"/>
      <c r="AV73" s="10"/>
      <c r="AW73" s="10"/>
      <c r="AX73" s="10">
        <v>2036.56</v>
      </c>
      <c r="AY73" s="10"/>
      <c r="AZ73" s="10"/>
      <c r="BA73" s="10"/>
      <c r="BB73" s="10">
        <v>4645.22</v>
      </c>
      <c r="BD73" s="10">
        <f t="shared" si="12"/>
        <v>751595.7300000001</v>
      </c>
    </row>
    <row r="74" spans="1:56" x14ac:dyDescent="0.35">
      <c r="A74" s="2" t="s">
        <v>45</v>
      </c>
      <c r="B74" s="2" t="s">
        <v>38</v>
      </c>
      <c r="D74" s="10"/>
      <c r="E74" s="10"/>
      <c r="F74" s="10">
        <v>6943.62</v>
      </c>
      <c r="G74" s="10"/>
      <c r="H74" s="10"/>
      <c r="I74" s="10"/>
      <c r="J74" s="10"/>
      <c r="K74" s="10">
        <v>9244.33</v>
      </c>
      <c r="L74" s="10"/>
      <c r="M74" s="10"/>
      <c r="N74" s="10"/>
      <c r="O74" s="10">
        <v>1792.14</v>
      </c>
      <c r="P74" s="10"/>
      <c r="Q74" s="10"/>
      <c r="R74" s="10"/>
      <c r="S74" s="10"/>
      <c r="T74" s="10"/>
      <c r="U74" s="10"/>
      <c r="V74" s="10">
        <v>134828.51</v>
      </c>
      <c r="W74" s="10"/>
      <c r="X74" s="10"/>
      <c r="Y74" s="10"/>
      <c r="Z74" s="10"/>
      <c r="AA74" s="10"/>
      <c r="AB74" s="10"/>
      <c r="AC74" s="10">
        <v>188571.88</v>
      </c>
      <c r="AD74" s="10"/>
      <c r="AE74" s="10"/>
      <c r="AF74" s="10"/>
      <c r="AG74" s="10"/>
      <c r="AH74" s="10"/>
      <c r="AI74" s="10">
        <v>21450.880000000001</v>
      </c>
      <c r="AJ74" s="10"/>
      <c r="AK74" s="10"/>
      <c r="AL74" s="10"/>
      <c r="AM74" s="10"/>
      <c r="AN74" s="10"/>
      <c r="AO74" s="10">
        <v>400584.19</v>
      </c>
      <c r="AP74" s="10"/>
      <c r="AQ74" s="10"/>
      <c r="AR74" s="10"/>
      <c r="AS74" s="10">
        <v>11566.46</v>
      </c>
      <c r="AT74" s="10"/>
      <c r="AU74" s="10"/>
      <c r="AV74" s="10"/>
      <c r="AW74" s="10"/>
      <c r="AX74" s="10">
        <v>2373.83</v>
      </c>
      <c r="AY74" s="10"/>
      <c r="AZ74" s="10"/>
      <c r="BA74" s="10"/>
      <c r="BB74" s="10">
        <v>3668.56</v>
      </c>
      <c r="BD74" s="10">
        <f t="shared" si="12"/>
        <v>781024.4</v>
      </c>
    </row>
    <row r="75" spans="1:56" x14ac:dyDescent="0.35">
      <c r="A75" s="2" t="s">
        <v>46</v>
      </c>
      <c r="B75" s="2" t="s">
        <v>38</v>
      </c>
      <c r="D75" s="10"/>
      <c r="E75" s="10"/>
      <c r="F75" s="10">
        <v>5198.8999999999996</v>
      </c>
      <c r="G75" s="10"/>
      <c r="H75" s="10"/>
      <c r="I75" s="10"/>
      <c r="J75" s="10"/>
      <c r="K75" s="10">
        <v>8631.1299999999992</v>
      </c>
      <c r="L75" s="10"/>
      <c r="M75" s="10"/>
      <c r="N75" s="10"/>
      <c r="O75" s="10">
        <v>1360.49</v>
      </c>
      <c r="P75" s="10"/>
      <c r="Q75" s="10"/>
      <c r="R75" s="10"/>
      <c r="S75" s="10"/>
      <c r="T75" s="10"/>
      <c r="U75" s="10"/>
      <c r="V75" s="10">
        <v>127686.65</v>
      </c>
      <c r="W75" s="10"/>
      <c r="X75" s="10"/>
      <c r="Y75" s="10"/>
      <c r="Z75" s="10"/>
      <c r="AA75" s="10"/>
      <c r="AB75" s="10"/>
      <c r="AC75" s="10">
        <v>183630.06</v>
      </c>
      <c r="AD75" s="10"/>
      <c r="AE75" s="10"/>
      <c r="AF75" s="10"/>
      <c r="AG75" s="10"/>
      <c r="AH75" s="10"/>
      <c r="AI75" s="10">
        <v>20285.87</v>
      </c>
      <c r="AJ75" s="10"/>
      <c r="AK75" s="10"/>
      <c r="AL75" s="10"/>
      <c r="AM75" s="10"/>
      <c r="AN75" s="10"/>
      <c r="AO75" s="10">
        <v>378995.7</v>
      </c>
      <c r="AP75" s="10"/>
      <c r="AQ75" s="10"/>
      <c r="AR75" s="10"/>
      <c r="AS75" s="10">
        <v>9178.69</v>
      </c>
      <c r="AT75" s="10"/>
      <c r="AU75" s="10"/>
      <c r="AV75" s="10"/>
      <c r="AW75" s="10"/>
      <c r="AX75" s="10">
        <v>2870.28</v>
      </c>
      <c r="AY75" s="10"/>
      <c r="AZ75" s="10"/>
      <c r="BA75" s="10"/>
      <c r="BB75" s="10">
        <v>2974.7</v>
      </c>
      <c r="BD75" s="10">
        <f t="shared" si="12"/>
        <v>740812.47</v>
      </c>
    </row>
    <row r="76" spans="1:56" x14ac:dyDescent="0.35">
      <c r="A76" s="2" t="s">
        <v>47</v>
      </c>
      <c r="B76" s="2" t="s">
        <v>38</v>
      </c>
      <c r="D76" s="10"/>
      <c r="E76" s="10"/>
      <c r="F76" s="10">
        <v>13555.67</v>
      </c>
      <c r="G76" s="10"/>
      <c r="H76" s="10"/>
      <c r="I76" s="10"/>
      <c r="J76" s="10"/>
      <c r="K76" s="10">
        <v>6815.39</v>
      </c>
      <c r="L76" s="10"/>
      <c r="M76" s="10"/>
      <c r="N76" s="10"/>
      <c r="O76" s="10">
        <v>1600.16</v>
      </c>
      <c r="P76" s="10"/>
      <c r="Q76" s="10"/>
      <c r="R76" s="10"/>
      <c r="S76" s="10"/>
      <c r="T76" s="10"/>
      <c r="U76" s="10"/>
      <c r="V76" s="10">
        <v>148857</v>
      </c>
      <c r="W76" s="10"/>
      <c r="X76" s="10"/>
      <c r="Y76" s="10"/>
      <c r="Z76" s="10"/>
      <c r="AA76" s="10"/>
      <c r="AB76" s="10"/>
      <c r="AC76" s="10">
        <v>260779.97</v>
      </c>
      <c r="AD76" s="10"/>
      <c r="AE76" s="10"/>
      <c r="AF76" s="10"/>
      <c r="AG76" s="10"/>
      <c r="AH76" s="10"/>
      <c r="AI76" s="10">
        <v>22954.7</v>
      </c>
      <c r="AJ76" s="10"/>
      <c r="AK76" s="10"/>
      <c r="AL76" s="10"/>
      <c r="AM76" s="10"/>
      <c r="AN76" s="10"/>
      <c r="AO76" s="10">
        <v>435357.18</v>
      </c>
      <c r="AP76" s="10"/>
      <c r="AQ76" s="10"/>
      <c r="AR76" s="10"/>
      <c r="AS76" s="10">
        <v>12024.93</v>
      </c>
      <c r="AT76" s="10"/>
      <c r="AU76" s="10"/>
      <c r="AV76" s="10"/>
      <c r="AW76" s="10"/>
      <c r="AX76" s="10">
        <v>1324.08</v>
      </c>
      <c r="AY76" s="10"/>
      <c r="AZ76" s="10"/>
      <c r="BA76" s="10"/>
      <c r="BB76" s="10">
        <v>5355.63</v>
      </c>
      <c r="BD76" s="10">
        <f t="shared" si="12"/>
        <v>908624.71000000008</v>
      </c>
    </row>
    <row r="77" spans="1:56" x14ac:dyDescent="0.35">
      <c r="A77" s="2" t="s">
        <v>48</v>
      </c>
      <c r="B77" s="2" t="s">
        <v>38</v>
      </c>
      <c r="D77" s="10"/>
      <c r="E77" s="10"/>
      <c r="F77" s="10">
        <v>9273.1299999999992</v>
      </c>
      <c r="G77" s="10"/>
      <c r="H77" s="10"/>
      <c r="I77" s="10"/>
      <c r="J77" s="10"/>
      <c r="K77" s="10">
        <v>5764.44</v>
      </c>
      <c r="L77" s="10"/>
      <c r="M77" s="10"/>
      <c r="N77" s="10"/>
      <c r="O77" s="10">
        <v>2508.98</v>
      </c>
      <c r="P77" s="10"/>
      <c r="Q77" s="10"/>
      <c r="R77" s="10"/>
      <c r="S77" s="10"/>
      <c r="T77" s="10"/>
      <c r="U77" s="10"/>
      <c r="V77" s="10">
        <v>140050.51999999999</v>
      </c>
      <c r="W77" s="10"/>
      <c r="X77" s="10"/>
      <c r="Y77" s="10"/>
      <c r="Z77" s="10"/>
      <c r="AA77" s="10"/>
      <c r="AB77" s="10"/>
      <c r="AC77" s="10">
        <v>212632.87</v>
      </c>
      <c r="AD77" s="10"/>
      <c r="AE77" s="10"/>
      <c r="AF77" s="10"/>
      <c r="AG77" s="10"/>
      <c r="AH77" s="10"/>
      <c r="AI77" s="10">
        <v>26976.48</v>
      </c>
      <c r="AJ77" s="10"/>
      <c r="AK77" s="10"/>
      <c r="AL77" s="10"/>
      <c r="AM77" s="10"/>
      <c r="AN77" s="10"/>
      <c r="AO77" s="10">
        <v>426227.7</v>
      </c>
      <c r="AP77" s="10"/>
      <c r="AQ77" s="10"/>
      <c r="AR77" s="10"/>
      <c r="AS77" s="10">
        <v>14875.14</v>
      </c>
      <c r="AT77" s="10"/>
      <c r="AU77" s="10"/>
      <c r="AV77" s="10"/>
      <c r="AW77" s="10"/>
      <c r="AX77" s="10">
        <v>2330.16</v>
      </c>
      <c r="AY77" s="10"/>
      <c r="AZ77" s="10"/>
      <c r="BA77" s="10"/>
      <c r="BB77" s="10">
        <v>5537.49</v>
      </c>
      <c r="BD77" s="10">
        <f t="shared" si="12"/>
        <v>846176.90999999992</v>
      </c>
    </row>
    <row r="78" spans="1:56" x14ac:dyDescent="0.35">
      <c r="A78" s="2" t="s">
        <v>49</v>
      </c>
      <c r="B78" s="2" t="s">
        <v>38</v>
      </c>
      <c r="D78" s="10"/>
      <c r="E78" s="10"/>
      <c r="F78" s="10">
        <v>6120.42</v>
      </c>
      <c r="G78" s="10"/>
      <c r="H78" s="10"/>
      <c r="I78" s="10"/>
      <c r="J78" s="10"/>
      <c r="K78" s="10">
        <v>9091.18</v>
      </c>
      <c r="L78" s="10"/>
      <c r="M78" s="10"/>
      <c r="N78" s="10"/>
      <c r="O78" s="10">
        <v>1461.61</v>
      </c>
      <c r="P78" s="10"/>
      <c r="Q78" s="10"/>
      <c r="R78" s="10"/>
      <c r="S78" s="10"/>
      <c r="T78" s="10"/>
      <c r="U78" s="10"/>
      <c r="V78" s="10">
        <v>132790.34</v>
      </c>
      <c r="W78" s="10"/>
      <c r="X78" s="10"/>
      <c r="Y78" s="10"/>
      <c r="Z78" s="10"/>
      <c r="AA78" s="10"/>
      <c r="AB78" s="10"/>
      <c r="AC78" s="10">
        <v>146947.68</v>
      </c>
      <c r="AD78" s="10"/>
      <c r="AE78" s="10"/>
      <c r="AF78" s="10"/>
      <c r="AG78" s="10"/>
      <c r="AH78" s="10"/>
      <c r="AI78" s="10">
        <v>25801.35</v>
      </c>
      <c r="AJ78" s="10"/>
      <c r="AK78" s="10"/>
      <c r="AL78" s="10"/>
      <c r="AM78" s="10"/>
      <c r="AN78" s="10"/>
      <c r="AO78" s="10">
        <v>413672.13</v>
      </c>
      <c r="AP78" s="10"/>
      <c r="AQ78" s="10"/>
      <c r="AR78" s="10"/>
      <c r="AS78" s="10">
        <v>13547.87</v>
      </c>
      <c r="AT78" s="10"/>
      <c r="AU78" s="10"/>
      <c r="AV78" s="10"/>
      <c r="AW78" s="10"/>
      <c r="AX78" s="10">
        <v>2201.16</v>
      </c>
      <c r="AY78" s="10"/>
      <c r="AZ78" s="10"/>
      <c r="BA78" s="10"/>
      <c r="BB78" s="10">
        <v>4033.12</v>
      </c>
      <c r="BD78" s="10">
        <f t="shared" si="12"/>
        <v>755666.86</v>
      </c>
    </row>
    <row r="80" spans="1:56" x14ac:dyDescent="0.35">
      <c r="A80" s="9" t="s">
        <v>67</v>
      </c>
    </row>
    <row r="81" spans="1:56" x14ac:dyDescent="0.35">
      <c r="A81" s="2" t="s">
        <v>37</v>
      </c>
      <c r="B81" s="2" t="s">
        <v>38</v>
      </c>
      <c r="F81" s="7">
        <f>F67-F5</f>
        <v>0</v>
      </c>
      <c r="K81" s="7">
        <f>K67-K5</f>
        <v>0</v>
      </c>
      <c r="O81" s="7">
        <f>O67-O5</f>
        <v>-118.11999999999989</v>
      </c>
      <c r="V81" s="7">
        <f>V67-V5</f>
        <v>0</v>
      </c>
      <c r="AC81" s="7">
        <f>AC67-AC5</f>
        <v>0</v>
      </c>
      <c r="AI81" s="7">
        <f>AI67-AI5</f>
        <v>0</v>
      </c>
      <c r="AO81" s="7">
        <f>AO67-AO5</f>
        <v>0</v>
      </c>
      <c r="AS81" s="7">
        <f>AS67-AS5</f>
        <v>0</v>
      </c>
      <c r="AX81" s="7">
        <f>AX67-AX5</f>
        <v>0</v>
      </c>
      <c r="BB81" s="7">
        <f>BB67-BB5</f>
        <v>118.11999999999989</v>
      </c>
      <c r="BD81" s="7">
        <f>BD67-BD5</f>
        <v>0</v>
      </c>
    </row>
    <row r="82" spans="1:56" x14ac:dyDescent="0.35">
      <c r="A82" s="2" t="s">
        <v>39</v>
      </c>
      <c r="B82" s="2" t="s">
        <v>38</v>
      </c>
      <c r="F82" s="7">
        <f t="shared" ref="F82:F92" si="13">F68-F6</f>
        <v>0</v>
      </c>
      <c r="K82" s="7">
        <f t="shared" ref="K82:K92" si="14">K68-K6</f>
        <v>0</v>
      </c>
      <c r="O82" s="7">
        <f t="shared" ref="O82:O92" si="15">O68-O6</f>
        <v>-169.55000000000018</v>
      </c>
      <c r="V82" s="7">
        <f t="shared" ref="V82:V92" si="16">V68-V6</f>
        <v>0</v>
      </c>
      <c r="AC82" s="7">
        <f t="shared" ref="AC82:AC92" si="17">AC68-AC6</f>
        <v>0</v>
      </c>
      <c r="AI82" s="7">
        <f t="shared" ref="AI82:AI92" si="18">AI68-AI6</f>
        <v>0</v>
      </c>
      <c r="AO82" s="7">
        <f t="shared" ref="AO82:AO92" si="19">AO68-AO6</f>
        <v>0</v>
      </c>
      <c r="AS82" s="7">
        <f t="shared" ref="AS82:AS92" si="20">AS68-AS6</f>
        <v>0</v>
      </c>
      <c r="AX82" s="7">
        <f t="shared" ref="AX82:AX92" si="21">AX68-AX6</f>
        <v>0</v>
      </c>
      <c r="BB82" s="7">
        <f t="shared" ref="BB82:BB92" si="22">BB68-BB6</f>
        <v>169.54999999999927</v>
      </c>
      <c r="BD82" s="7">
        <f t="shared" ref="BD82:BD92" si="23">BD68-BD6</f>
        <v>0</v>
      </c>
    </row>
    <row r="83" spans="1:56" x14ac:dyDescent="0.35">
      <c r="A83" s="2" t="s">
        <v>40</v>
      </c>
      <c r="B83" s="2" t="s">
        <v>38</v>
      </c>
      <c r="F83" s="7">
        <f t="shared" si="13"/>
        <v>0</v>
      </c>
      <c r="K83" s="7">
        <f t="shared" si="14"/>
        <v>0</v>
      </c>
      <c r="O83" s="7">
        <f t="shared" si="15"/>
        <v>-209.24</v>
      </c>
      <c r="V83" s="7">
        <f t="shared" si="16"/>
        <v>0</v>
      </c>
      <c r="AC83" s="7">
        <f t="shared" si="17"/>
        <v>0</v>
      </c>
      <c r="AI83" s="7">
        <f t="shared" si="18"/>
        <v>0</v>
      </c>
      <c r="AO83" s="7">
        <f t="shared" si="19"/>
        <v>0</v>
      </c>
      <c r="AS83" s="7">
        <f t="shared" si="20"/>
        <v>0</v>
      </c>
      <c r="AX83" s="7">
        <f t="shared" si="21"/>
        <v>0</v>
      </c>
      <c r="BB83" s="7">
        <f t="shared" si="22"/>
        <v>209.23999999999978</v>
      </c>
      <c r="BD83" s="7">
        <f t="shared" si="23"/>
        <v>0</v>
      </c>
    </row>
    <row r="84" spans="1:56" x14ac:dyDescent="0.35">
      <c r="A84" s="2" t="s">
        <v>41</v>
      </c>
      <c r="B84" s="2" t="s">
        <v>38</v>
      </c>
      <c r="F84" s="7">
        <f t="shared" si="13"/>
        <v>0</v>
      </c>
      <c r="K84" s="7">
        <f t="shared" si="14"/>
        <v>0</v>
      </c>
      <c r="O84" s="7">
        <f t="shared" si="15"/>
        <v>0</v>
      </c>
      <c r="V84" s="7">
        <f t="shared" si="16"/>
        <v>0</v>
      </c>
      <c r="AC84" s="7">
        <f t="shared" si="17"/>
        <v>0</v>
      </c>
      <c r="AI84" s="7">
        <f t="shared" si="18"/>
        <v>0</v>
      </c>
      <c r="AO84" s="7">
        <f t="shared" si="19"/>
        <v>0</v>
      </c>
      <c r="AS84" s="7">
        <f t="shared" si="20"/>
        <v>0</v>
      </c>
      <c r="AX84" s="7">
        <f t="shared" si="21"/>
        <v>0</v>
      </c>
      <c r="BB84" s="7">
        <f t="shared" si="22"/>
        <v>0</v>
      </c>
      <c r="BD84" s="7">
        <f t="shared" si="23"/>
        <v>0</v>
      </c>
    </row>
    <row r="85" spans="1:56" x14ac:dyDescent="0.35">
      <c r="A85" s="2" t="s">
        <v>42</v>
      </c>
      <c r="B85" s="2" t="s">
        <v>38</v>
      </c>
      <c r="F85" s="7">
        <f t="shared" si="13"/>
        <v>0</v>
      </c>
      <c r="K85" s="7">
        <f t="shared" si="14"/>
        <v>0</v>
      </c>
      <c r="O85" s="7">
        <f t="shared" si="15"/>
        <v>0</v>
      </c>
      <c r="V85" s="7">
        <f t="shared" si="16"/>
        <v>0</v>
      </c>
      <c r="AC85" s="7">
        <f t="shared" si="17"/>
        <v>0</v>
      </c>
      <c r="AI85" s="7">
        <f t="shared" si="18"/>
        <v>0</v>
      </c>
      <c r="AO85" s="7">
        <f t="shared" si="19"/>
        <v>0</v>
      </c>
      <c r="AS85" s="7">
        <f t="shared" si="20"/>
        <v>0</v>
      </c>
      <c r="AX85" s="7">
        <f t="shared" si="21"/>
        <v>0</v>
      </c>
      <c r="BB85" s="7">
        <f t="shared" si="22"/>
        <v>0</v>
      </c>
      <c r="BD85" s="7">
        <f t="shared" si="23"/>
        <v>0</v>
      </c>
    </row>
    <row r="86" spans="1:56" x14ac:dyDescent="0.35">
      <c r="A86" s="2" t="s">
        <v>43</v>
      </c>
      <c r="B86" s="2" t="s">
        <v>38</v>
      </c>
      <c r="F86" s="7">
        <f t="shared" si="13"/>
        <v>0</v>
      </c>
      <c r="K86" s="7">
        <f t="shared" si="14"/>
        <v>0</v>
      </c>
      <c r="O86" s="7">
        <f t="shared" si="15"/>
        <v>0</v>
      </c>
      <c r="V86" s="7">
        <f t="shared" si="16"/>
        <v>0</v>
      </c>
      <c r="AC86" s="7">
        <f t="shared" si="17"/>
        <v>0</v>
      </c>
      <c r="AI86" s="7">
        <f t="shared" si="18"/>
        <v>0</v>
      </c>
      <c r="AO86" s="7">
        <f t="shared" si="19"/>
        <v>0</v>
      </c>
      <c r="AS86" s="7">
        <f t="shared" si="20"/>
        <v>0</v>
      </c>
      <c r="AX86" s="7">
        <f t="shared" si="21"/>
        <v>0</v>
      </c>
      <c r="BB86" s="7">
        <f t="shared" si="22"/>
        <v>0</v>
      </c>
      <c r="BD86" s="7">
        <f t="shared" si="23"/>
        <v>0</v>
      </c>
    </row>
    <row r="87" spans="1:56" x14ac:dyDescent="0.35">
      <c r="A87" s="2" t="s">
        <v>44</v>
      </c>
      <c r="B87" s="2" t="s">
        <v>38</v>
      </c>
      <c r="F87" s="7">
        <f t="shared" si="13"/>
        <v>0</v>
      </c>
      <c r="K87" s="7">
        <f t="shared" si="14"/>
        <v>0</v>
      </c>
      <c r="O87" s="7">
        <f t="shared" si="15"/>
        <v>0</v>
      </c>
      <c r="V87" s="7">
        <f t="shared" si="16"/>
        <v>0</v>
      </c>
      <c r="AC87" s="7">
        <f t="shared" si="17"/>
        <v>0</v>
      </c>
      <c r="AI87" s="7">
        <f t="shared" si="18"/>
        <v>0</v>
      </c>
      <c r="AO87" s="7">
        <f t="shared" si="19"/>
        <v>0</v>
      </c>
      <c r="AS87" s="7">
        <f t="shared" si="20"/>
        <v>0</v>
      </c>
      <c r="AX87" s="7">
        <f t="shared" si="21"/>
        <v>0</v>
      </c>
      <c r="BB87" s="7">
        <f t="shared" si="22"/>
        <v>0</v>
      </c>
      <c r="BD87" s="7">
        <f t="shared" si="23"/>
        <v>0</v>
      </c>
    </row>
    <row r="88" spans="1:56" x14ac:dyDescent="0.35">
      <c r="A88" s="2" t="s">
        <v>45</v>
      </c>
      <c r="B88" s="2" t="s">
        <v>38</v>
      </c>
      <c r="F88" s="7">
        <f t="shared" si="13"/>
        <v>0</v>
      </c>
      <c r="K88" s="7">
        <f t="shared" si="14"/>
        <v>0</v>
      </c>
      <c r="O88" s="7">
        <f t="shared" si="15"/>
        <v>-118.12000000000012</v>
      </c>
      <c r="V88" s="7">
        <f t="shared" si="16"/>
        <v>0</v>
      </c>
      <c r="AC88" s="7">
        <f t="shared" si="17"/>
        <v>0</v>
      </c>
      <c r="AI88" s="7">
        <f t="shared" si="18"/>
        <v>0</v>
      </c>
      <c r="AO88" s="7">
        <f t="shared" si="19"/>
        <v>0</v>
      </c>
      <c r="AS88" s="7">
        <f t="shared" si="20"/>
        <v>0</v>
      </c>
      <c r="AX88" s="7">
        <f t="shared" si="21"/>
        <v>0</v>
      </c>
      <c r="BB88" s="7">
        <f t="shared" si="22"/>
        <v>118.11999999999989</v>
      </c>
      <c r="BD88" s="7">
        <f t="shared" si="23"/>
        <v>0</v>
      </c>
    </row>
    <row r="89" spans="1:56" x14ac:dyDescent="0.35">
      <c r="A89" s="2" t="s">
        <v>46</v>
      </c>
      <c r="B89" s="2" t="s">
        <v>38</v>
      </c>
      <c r="F89" s="7">
        <f t="shared" si="13"/>
        <v>0</v>
      </c>
      <c r="K89" s="7">
        <f t="shared" si="14"/>
        <v>0</v>
      </c>
      <c r="O89" s="7">
        <f t="shared" si="15"/>
        <v>-27</v>
      </c>
      <c r="V89" s="7">
        <f t="shared" si="16"/>
        <v>0</v>
      </c>
      <c r="AC89" s="7">
        <f t="shared" si="17"/>
        <v>0</v>
      </c>
      <c r="AI89" s="7">
        <f t="shared" si="18"/>
        <v>0</v>
      </c>
      <c r="AO89" s="7">
        <f t="shared" si="19"/>
        <v>0</v>
      </c>
      <c r="AS89" s="7">
        <f t="shared" si="20"/>
        <v>0</v>
      </c>
      <c r="AX89" s="7">
        <f t="shared" si="21"/>
        <v>0</v>
      </c>
      <c r="BB89" s="7">
        <f t="shared" si="22"/>
        <v>27</v>
      </c>
      <c r="BD89" s="7">
        <f t="shared" si="23"/>
        <v>0</v>
      </c>
    </row>
    <row r="90" spans="1:56" x14ac:dyDescent="0.35">
      <c r="A90" s="2" t="s">
        <v>47</v>
      </c>
      <c r="B90" s="2" t="s">
        <v>38</v>
      </c>
      <c r="F90" s="7">
        <f t="shared" si="13"/>
        <v>0</v>
      </c>
      <c r="K90" s="7">
        <f t="shared" si="14"/>
        <v>0</v>
      </c>
      <c r="O90" s="7">
        <f t="shared" si="15"/>
        <v>-77</v>
      </c>
      <c r="V90" s="7">
        <f t="shared" si="16"/>
        <v>0</v>
      </c>
      <c r="AC90" s="7">
        <f t="shared" si="17"/>
        <v>0</v>
      </c>
      <c r="AI90" s="7">
        <f t="shared" si="18"/>
        <v>0</v>
      </c>
      <c r="AO90" s="7">
        <f t="shared" si="19"/>
        <v>0</v>
      </c>
      <c r="AS90" s="7">
        <f t="shared" si="20"/>
        <v>0</v>
      </c>
      <c r="AX90" s="7">
        <f t="shared" si="21"/>
        <v>0</v>
      </c>
      <c r="BB90" s="7">
        <f t="shared" si="22"/>
        <v>77</v>
      </c>
      <c r="BD90" s="7">
        <f t="shared" si="23"/>
        <v>0</v>
      </c>
    </row>
    <row r="91" spans="1:56" x14ac:dyDescent="0.35">
      <c r="A91" s="2" t="s">
        <v>48</v>
      </c>
      <c r="B91" s="2" t="s">
        <v>38</v>
      </c>
      <c r="F91" s="7">
        <f t="shared" si="13"/>
        <v>0</v>
      </c>
      <c r="K91" s="7">
        <f t="shared" si="14"/>
        <v>0</v>
      </c>
      <c r="O91" s="7">
        <f t="shared" si="15"/>
        <v>0</v>
      </c>
      <c r="V91" s="7">
        <f t="shared" si="16"/>
        <v>0</v>
      </c>
      <c r="AC91" s="7">
        <f t="shared" si="17"/>
        <v>0</v>
      </c>
      <c r="AI91" s="7">
        <f t="shared" si="18"/>
        <v>0</v>
      </c>
      <c r="AO91" s="7">
        <f t="shared" si="19"/>
        <v>0</v>
      </c>
      <c r="AS91" s="7">
        <f t="shared" si="20"/>
        <v>0</v>
      </c>
      <c r="AX91" s="7">
        <f t="shared" si="21"/>
        <v>0</v>
      </c>
      <c r="BB91" s="7">
        <f t="shared" si="22"/>
        <v>0</v>
      </c>
      <c r="BD91" s="7">
        <f t="shared" si="23"/>
        <v>0</v>
      </c>
    </row>
    <row r="92" spans="1:56" x14ac:dyDescent="0.35">
      <c r="A92" s="2" t="s">
        <v>49</v>
      </c>
      <c r="B92" s="2" t="s">
        <v>38</v>
      </c>
      <c r="F92" s="7">
        <f t="shared" si="13"/>
        <v>0</v>
      </c>
      <c r="K92" s="7">
        <f t="shared" si="14"/>
        <v>0</v>
      </c>
      <c r="O92" s="7">
        <f t="shared" si="15"/>
        <v>-143.12000000000012</v>
      </c>
      <c r="V92" s="7">
        <f t="shared" si="16"/>
        <v>0</v>
      </c>
      <c r="AC92" s="7">
        <f t="shared" si="17"/>
        <v>0</v>
      </c>
      <c r="AI92" s="7">
        <f t="shared" si="18"/>
        <v>0</v>
      </c>
      <c r="AO92" s="7">
        <f t="shared" si="19"/>
        <v>0</v>
      </c>
      <c r="AS92" s="7">
        <f t="shared" si="20"/>
        <v>0</v>
      </c>
      <c r="AX92" s="7">
        <f t="shared" si="21"/>
        <v>0</v>
      </c>
      <c r="BB92" s="7">
        <f t="shared" si="22"/>
        <v>143.11999999999989</v>
      </c>
      <c r="BD92" s="7">
        <f t="shared" si="23"/>
        <v>0</v>
      </c>
    </row>
  </sheetData>
  <mergeCells count="1"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776B6-7CB3-4C0C-8B44-88840BAFE5F8}">
  <dimension ref="A1:G225"/>
  <sheetViews>
    <sheetView topLeftCell="A41" workbookViewId="0">
      <selection activeCell="B227" sqref="B227"/>
    </sheetView>
  </sheetViews>
  <sheetFormatPr defaultRowHeight="20.25" customHeight="1" outlineLevelRow="2" x14ac:dyDescent="0.35"/>
  <cols>
    <col min="2" max="2" width="46.7265625" customWidth="1"/>
    <col min="3" max="3" width="13.7265625" bestFit="1" customWidth="1"/>
    <col min="4" max="4" width="17.54296875" bestFit="1" customWidth="1"/>
    <col min="5" max="5" width="13.453125" bestFit="1" customWidth="1"/>
    <col min="7" max="7" width="14.26953125" bestFit="1" customWidth="1"/>
  </cols>
  <sheetData>
    <row r="1" spans="1:5" ht="20.25" customHeight="1" x14ac:dyDescent="0.35">
      <c r="A1" s="31" t="s">
        <v>87</v>
      </c>
      <c r="B1" s="31" t="s">
        <v>88</v>
      </c>
      <c r="C1" s="31" t="s">
        <v>1</v>
      </c>
      <c r="D1" s="31" t="s">
        <v>86</v>
      </c>
    </row>
    <row r="2" spans="1:5" ht="20.25" hidden="1" customHeight="1" outlineLevel="2" x14ac:dyDescent="0.35">
      <c r="A2" s="32" t="s">
        <v>90</v>
      </c>
      <c r="B2" s="32" t="s">
        <v>23</v>
      </c>
      <c r="C2" s="32" t="s">
        <v>38</v>
      </c>
      <c r="D2" s="33">
        <v>3659217.79</v>
      </c>
      <c r="E2" s="34"/>
    </row>
    <row r="3" spans="1:5" ht="20.25" hidden="1" customHeight="1" outlineLevel="2" x14ac:dyDescent="0.35">
      <c r="A3" s="32" t="s">
        <v>91</v>
      </c>
      <c r="B3" s="32" t="s">
        <v>18</v>
      </c>
      <c r="C3" s="32" t="s">
        <v>38</v>
      </c>
      <c r="D3" s="33">
        <v>1745169.82</v>
      </c>
      <c r="E3" s="34"/>
    </row>
    <row r="4" spans="1:5" ht="20.25" hidden="1" customHeight="1" outlineLevel="2" x14ac:dyDescent="0.35">
      <c r="A4" s="32" t="s">
        <v>92</v>
      </c>
      <c r="B4" s="32" t="s">
        <v>13</v>
      </c>
      <c r="C4" s="32" t="s">
        <v>38</v>
      </c>
      <c r="D4" s="33">
        <v>923856.01</v>
      </c>
      <c r="E4" s="34"/>
    </row>
    <row r="5" spans="1:5" ht="20.25" hidden="1" customHeight="1" outlineLevel="2" x14ac:dyDescent="0.35">
      <c r="A5" s="32" t="s">
        <v>93</v>
      </c>
      <c r="B5" s="32" t="s">
        <v>35</v>
      </c>
      <c r="C5" s="32" t="s">
        <v>38</v>
      </c>
      <c r="D5" s="33">
        <v>137523.88</v>
      </c>
      <c r="E5" s="34"/>
    </row>
    <row r="6" spans="1:5" ht="20.25" hidden="1" customHeight="1" outlineLevel="2" x14ac:dyDescent="0.35">
      <c r="A6" s="32" t="s">
        <v>94</v>
      </c>
      <c r="B6" s="32" t="s">
        <v>34</v>
      </c>
      <c r="C6" s="32" t="s">
        <v>38</v>
      </c>
      <c r="D6" s="33">
        <v>65853.259999999995</v>
      </c>
      <c r="E6" s="34"/>
    </row>
    <row r="7" spans="1:5" ht="20.25" hidden="1" customHeight="1" outlineLevel="2" x14ac:dyDescent="0.35">
      <c r="A7" s="32" t="s">
        <v>95</v>
      </c>
      <c r="B7" s="32" t="s">
        <v>27</v>
      </c>
      <c r="C7" s="32" t="s">
        <v>38</v>
      </c>
      <c r="D7" s="33">
        <v>111707.9</v>
      </c>
      <c r="E7" s="34"/>
    </row>
    <row r="8" spans="1:5" ht="20.25" hidden="1" customHeight="1" outlineLevel="2" x14ac:dyDescent="0.35">
      <c r="A8" s="32" t="s">
        <v>96</v>
      </c>
      <c r="B8" s="32" t="s">
        <v>26</v>
      </c>
      <c r="C8" s="32" t="s">
        <v>38</v>
      </c>
      <c r="D8" s="33">
        <v>99621.03</v>
      </c>
      <c r="E8" s="34"/>
    </row>
    <row r="9" spans="1:5" ht="20.25" hidden="1" customHeight="1" outlineLevel="2" x14ac:dyDescent="0.35">
      <c r="A9" s="32" t="s">
        <v>97</v>
      </c>
      <c r="B9" s="32" t="s">
        <v>17</v>
      </c>
      <c r="C9" s="32" t="s">
        <v>38</v>
      </c>
      <c r="D9" s="33">
        <v>19243.62</v>
      </c>
      <c r="E9" s="34"/>
    </row>
    <row r="10" spans="1:5" ht="20.25" hidden="1" customHeight="1" outlineLevel="2" x14ac:dyDescent="0.35">
      <c r="A10" s="32" t="s">
        <v>98</v>
      </c>
      <c r="B10" s="32" t="s">
        <v>21</v>
      </c>
      <c r="C10" s="32" t="s">
        <v>38</v>
      </c>
      <c r="D10" s="33">
        <v>1064.72</v>
      </c>
      <c r="E10" s="34"/>
    </row>
    <row r="11" spans="1:5" ht="20.25" hidden="1" customHeight="1" outlineLevel="2" x14ac:dyDescent="0.35">
      <c r="A11" s="32" t="s">
        <v>99</v>
      </c>
      <c r="B11" s="32" t="s">
        <v>6</v>
      </c>
      <c r="C11" s="32" t="s">
        <v>38</v>
      </c>
      <c r="D11" s="33">
        <v>50888.11</v>
      </c>
      <c r="E11" s="34"/>
    </row>
    <row r="12" spans="1:5" ht="20.25" hidden="1" customHeight="1" outlineLevel="2" x14ac:dyDescent="0.35">
      <c r="A12" s="32" t="s">
        <v>100</v>
      </c>
      <c r="B12" s="32" t="s">
        <v>10</v>
      </c>
      <c r="C12" s="32" t="s">
        <v>38</v>
      </c>
      <c r="D12" s="33">
        <v>43903.48</v>
      </c>
      <c r="E12" s="34"/>
    </row>
    <row r="13" spans="1:5" ht="20.25" hidden="1" customHeight="1" outlineLevel="2" x14ac:dyDescent="0.35">
      <c r="A13" s="32" t="s">
        <v>101</v>
      </c>
      <c r="B13" s="32" t="s">
        <v>13</v>
      </c>
      <c r="C13" s="32" t="s">
        <v>38</v>
      </c>
      <c r="D13" s="33">
        <v>138600.35999999999</v>
      </c>
      <c r="E13" s="34"/>
    </row>
    <row r="14" spans="1:5" ht="20.25" hidden="1" customHeight="1" outlineLevel="2" x14ac:dyDescent="0.35">
      <c r="A14" s="32" t="s">
        <v>103</v>
      </c>
      <c r="B14" s="32" t="s">
        <v>3</v>
      </c>
      <c r="C14" s="32" t="s">
        <v>38</v>
      </c>
      <c r="D14" s="33">
        <v>73482.7</v>
      </c>
      <c r="E14" s="34"/>
    </row>
    <row r="15" spans="1:5" ht="20.25" hidden="1" customHeight="1" outlineLevel="2" x14ac:dyDescent="0.35">
      <c r="A15" s="32" t="s">
        <v>104</v>
      </c>
      <c r="B15" s="32" t="s">
        <v>20</v>
      </c>
      <c r="C15" s="32" t="s">
        <v>38</v>
      </c>
      <c r="D15" s="33">
        <v>109148.68</v>
      </c>
      <c r="E15" s="34"/>
    </row>
    <row r="16" spans="1:5" ht="20.25" hidden="1" customHeight="1" outlineLevel="2" x14ac:dyDescent="0.35">
      <c r="A16" s="32" t="s">
        <v>105</v>
      </c>
      <c r="B16" s="32" t="s">
        <v>5</v>
      </c>
      <c r="C16" s="32" t="s">
        <v>38</v>
      </c>
      <c r="D16" s="33">
        <v>6922.84</v>
      </c>
      <c r="E16" s="34"/>
    </row>
    <row r="17" spans="1:5" ht="20.25" hidden="1" customHeight="1" outlineLevel="2" x14ac:dyDescent="0.35">
      <c r="A17" s="32" t="s">
        <v>106</v>
      </c>
      <c r="B17" s="32" t="s">
        <v>8</v>
      </c>
      <c r="C17" s="32" t="s">
        <v>38</v>
      </c>
      <c r="D17" s="33">
        <v>17289.919999999998</v>
      </c>
      <c r="E17" s="34"/>
    </row>
    <row r="18" spans="1:5" ht="20.25" hidden="1" customHeight="1" outlineLevel="2" x14ac:dyDescent="0.35">
      <c r="A18" s="32" t="s">
        <v>108</v>
      </c>
      <c r="B18" s="32" t="s">
        <v>23</v>
      </c>
      <c r="C18" s="32" t="s">
        <v>38</v>
      </c>
      <c r="D18" s="33">
        <v>941.56</v>
      </c>
      <c r="E18" s="34"/>
    </row>
    <row r="19" spans="1:5" ht="20.25" hidden="1" customHeight="1" outlineLevel="2" x14ac:dyDescent="0.35">
      <c r="A19" s="32" t="s">
        <v>109</v>
      </c>
      <c r="B19" s="32" t="s">
        <v>13</v>
      </c>
      <c r="C19" s="32" t="s">
        <v>38</v>
      </c>
      <c r="D19" s="33">
        <v>1272.3900000000001</v>
      </c>
      <c r="E19" s="34"/>
    </row>
    <row r="20" spans="1:5" ht="20.25" hidden="1" customHeight="1" outlineLevel="2" x14ac:dyDescent="0.35">
      <c r="A20" s="32" t="s">
        <v>110</v>
      </c>
      <c r="B20" s="32" t="s">
        <v>13</v>
      </c>
      <c r="C20" s="32" t="s">
        <v>38</v>
      </c>
      <c r="D20" s="33">
        <v>44</v>
      </c>
      <c r="E20" s="34"/>
    </row>
    <row r="21" spans="1:5" ht="20.25" hidden="1" customHeight="1" outlineLevel="2" x14ac:dyDescent="0.35">
      <c r="A21" s="32" t="s">
        <v>111</v>
      </c>
      <c r="B21" s="32" t="s">
        <v>20</v>
      </c>
      <c r="C21" s="32" t="s">
        <v>38</v>
      </c>
      <c r="D21" s="33">
        <v>9653.11</v>
      </c>
      <c r="E21" s="34"/>
    </row>
    <row r="22" spans="1:5" ht="20.25" hidden="1" customHeight="1" outlineLevel="2" x14ac:dyDescent="0.35">
      <c r="A22" s="32" t="s">
        <v>112</v>
      </c>
      <c r="B22" s="32" t="s">
        <v>70</v>
      </c>
      <c r="C22" s="32" t="s">
        <v>38</v>
      </c>
      <c r="D22" s="33">
        <v>285679.32</v>
      </c>
      <c r="E22" s="34"/>
    </row>
    <row r="23" spans="1:5" ht="20.25" hidden="1" customHeight="1" outlineLevel="2" x14ac:dyDescent="0.35">
      <c r="A23" s="32" t="s">
        <v>113</v>
      </c>
      <c r="B23" s="32" t="s">
        <v>70</v>
      </c>
      <c r="C23" s="32" t="s">
        <v>38</v>
      </c>
      <c r="D23" s="33">
        <v>121734.77</v>
      </c>
      <c r="E23" s="34"/>
    </row>
    <row r="24" spans="1:5" ht="20.25" hidden="1" customHeight="1" outlineLevel="2" x14ac:dyDescent="0.35">
      <c r="A24" s="32" t="s">
        <v>114</v>
      </c>
      <c r="B24" s="32" t="s">
        <v>70</v>
      </c>
      <c r="C24" s="32" t="s">
        <v>38</v>
      </c>
      <c r="D24" s="33">
        <v>107428.8</v>
      </c>
      <c r="E24" s="34"/>
    </row>
    <row r="25" spans="1:5" ht="20.25" hidden="1" customHeight="1" outlineLevel="2" x14ac:dyDescent="0.35">
      <c r="A25" s="32" t="s">
        <v>115</v>
      </c>
      <c r="B25" s="32" t="s">
        <v>70</v>
      </c>
      <c r="C25" s="32" t="s">
        <v>38</v>
      </c>
      <c r="D25" s="33">
        <v>15199.17</v>
      </c>
      <c r="E25" s="34"/>
    </row>
    <row r="26" spans="1:5" ht="20.25" hidden="1" customHeight="1" outlineLevel="2" x14ac:dyDescent="0.35">
      <c r="A26" s="32" t="s">
        <v>116</v>
      </c>
      <c r="B26" s="32" t="s">
        <v>70</v>
      </c>
      <c r="C26" s="32" t="s">
        <v>38</v>
      </c>
      <c r="D26" s="33">
        <v>16422.59</v>
      </c>
      <c r="E26" s="34"/>
    </row>
    <row r="27" spans="1:5" ht="20.25" hidden="1" customHeight="1" outlineLevel="2" x14ac:dyDescent="0.35">
      <c r="A27" s="32" t="s">
        <v>117</v>
      </c>
      <c r="B27" s="32" t="s">
        <v>70</v>
      </c>
      <c r="C27" s="32" t="s">
        <v>38</v>
      </c>
      <c r="D27" s="33">
        <v>19306.07</v>
      </c>
      <c r="E27" s="34"/>
    </row>
    <row r="28" spans="1:5" ht="20.25" hidden="1" customHeight="1" outlineLevel="2" x14ac:dyDescent="0.35">
      <c r="A28" s="32" t="s">
        <v>118</v>
      </c>
      <c r="B28" s="32" t="s">
        <v>70</v>
      </c>
      <c r="C28" s="32" t="s">
        <v>38</v>
      </c>
      <c r="D28" s="33">
        <v>10469.67</v>
      </c>
      <c r="E28" s="34"/>
    </row>
    <row r="29" spans="1:5" ht="20.25" hidden="1" customHeight="1" outlineLevel="2" x14ac:dyDescent="0.35">
      <c r="A29" s="32" t="s">
        <v>119</v>
      </c>
      <c r="B29" s="32" t="s">
        <v>70</v>
      </c>
      <c r="C29" s="32" t="s">
        <v>38</v>
      </c>
      <c r="D29" s="33">
        <v>1289.1099999999999</v>
      </c>
      <c r="E29" s="34"/>
    </row>
    <row r="30" spans="1:5" ht="20.25" hidden="1" customHeight="1" outlineLevel="2" x14ac:dyDescent="0.35">
      <c r="A30" s="32" t="s">
        <v>120</v>
      </c>
      <c r="B30" s="32" t="s">
        <v>70</v>
      </c>
      <c r="C30" s="32" t="s">
        <v>38</v>
      </c>
      <c r="D30" s="33">
        <v>6241.28</v>
      </c>
      <c r="E30" s="34"/>
    </row>
    <row r="31" spans="1:5" ht="20.25" hidden="1" customHeight="1" outlineLevel="2" x14ac:dyDescent="0.35">
      <c r="A31" s="32" t="s">
        <v>121</v>
      </c>
      <c r="B31" s="32" t="s">
        <v>70</v>
      </c>
      <c r="C31" s="32" t="s">
        <v>38</v>
      </c>
      <c r="D31" s="33">
        <v>3865.88</v>
      </c>
      <c r="E31" s="34"/>
    </row>
    <row r="32" spans="1:5" ht="20.25" hidden="1" customHeight="1" outlineLevel="2" x14ac:dyDescent="0.35">
      <c r="A32" s="32" t="s">
        <v>122</v>
      </c>
      <c r="B32" s="32" t="s">
        <v>70</v>
      </c>
      <c r="C32" s="32" t="s">
        <v>38</v>
      </c>
      <c r="D32" s="33">
        <v>4086.62</v>
      </c>
      <c r="E32" s="34"/>
    </row>
    <row r="33" spans="1:5" ht="20.25" hidden="1" customHeight="1" outlineLevel="2" x14ac:dyDescent="0.35">
      <c r="A33" s="32" t="s">
        <v>123</v>
      </c>
      <c r="B33" s="32" t="s">
        <v>70</v>
      </c>
      <c r="C33" s="32" t="s">
        <v>38</v>
      </c>
      <c r="D33" s="33">
        <v>7021.28</v>
      </c>
      <c r="E33" s="34"/>
    </row>
    <row r="34" spans="1:5" ht="20.25" hidden="1" customHeight="1" outlineLevel="2" x14ac:dyDescent="0.35">
      <c r="A34" s="32" t="s">
        <v>124</v>
      </c>
      <c r="B34" s="32" t="s">
        <v>70</v>
      </c>
      <c r="C34" s="32" t="s">
        <v>38</v>
      </c>
      <c r="D34" s="33">
        <v>297.24</v>
      </c>
      <c r="E34" s="34"/>
    </row>
    <row r="35" spans="1:5" ht="20.25" hidden="1" customHeight="1" outlineLevel="2" x14ac:dyDescent="0.35">
      <c r="A35" s="32" t="s">
        <v>125</v>
      </c>
      <c r="B35" s="32" t="s">
        <v>70</v>
      </c>
      <c r="C35" s="32" t="s">
        <v>38</v>
      </c>
      <c r="D35" s="33">
        <v>862.15</v>
      </c>
      <c r="E35" s="34"/>
    </row>
    <row r="36" spans="1:5" ht="20.25" hidden="1" customHeight="1" outlineLevel="2" x14ac:dyDescent="0.35">
      <c r="A36" s="32" t="s">
        <v>127</v>
      </c>
      <c r="B36" s="32" t="s">
        <v>70</v>
      </c>
      <c r="C36" s="32" t="s">
        <v>38</v>
      </c>
      <c r="D36" s="33">
        <v>690.6</v>
      </c>
      <c r="E36" s="34"/>
    </row>
    <row r="37" spans="1:5" ht="20.25" hidden="1" customHeight="1" outlineLevel="2" x14ac:dyDescent="0.35">
      <c r="A37" s="32" t="s">
        <v>130</v>
      </c>
      <c r="B37" s="32" t="s">
        <v>70</v>
      </c>
      <c r="C37" s="32" t="s">
        <v>38</v>
      </c>
      <c r="D37" s="33">
        <v>4303.53</v>
      </c>
      <c r="E37" s="34"/>
    </row>
    <row r="38" spans="1:5" ht="20.25" hidden="1" customHeight="1" outlineLevel="2" x14ac:dyDescent="0.35">
      <c r="A38" s="32" t="s">
        <v>131</v>
      </c>
      <c r="B38" s="32" t="s">
        <v>70</v>
      </c>
      <c r="C38" s="32" t="s">
        <v>38</v>
      </c>
      <c r="D38" s="33">
        <v>761.91</v>
      </c>
      <c r="E38" s="34"/>
    </row>
    <row r="39" spans="1:5" ht="20.25" hidden="1" customHeight="1" outlineLevel="2" x14ac:dyDescent="0.35">
      <c r="A39" s="32" t="s">
        <v>132</v>
      </c>
      <c r="B39" s="32" t="s">
        <v>16</v>
      </c>
      <c r="C39" s="32" t="s">
        <v>38</v>
      </c>
      <c r="D39" s="33">
        <v>124331.56</v>
      </c>
      <c r="E39" s="34"/>
    </row>
    <row r="40" spans="1:5" ht="20.25" hidden="1" customHeight="1" outlineLevel="2" x14ac:dyDescent="0.35">
      <c r="A40" s="32" t="s">
        <v>134</v>
      </c>
      <c r="B40" s="32" t="s">
        <v>70</v>
      </c>
      <c r="C40" s="32" t="s">
        <v>38</v>
      </c>
      <c r="D40" s="33">
        <v>17277.3</v>
      </c>
      <c r="E40" s="34"/>
    </row>
    <row r="41" spans="1:5" ht="20.25" customHeight="1" outlineLevel="1" collapsed="1" x14ac:dyDescent="0.35">
      <c r="A41" s="32"/>
      <c r="B41" s="32"/>
      <c r="C41" s="35" t="s">
        <v>136</v>
      </c>
      <c r="D41" s="33">
        <f>SUBTOTAL(9,D2:D40)</f>
        <v>7962674.0300000012</v>
      </c>
      <c r="E41" s="34"/>
    </row>
    <row r="42" spans="1:5" ht="20.25" hidden="1" customHeight="1" outlineLevel="2" x14ac:dyDescent="0.35">
      <c r="A42" s="32" t="s">
        <v>89</v>
      </c>
      <c r="B42" s="32" t="s">
        <v>7</v>
      </c>
      <c r="C42" s="32" t="s">
        <v>50</v>
      </c>
      <c r="D42" s="33">
        <v>836.6</v>
      </c>
      <c r="E42" s="34"/>
    </row>
    <row r="43" spans="1:5" ht="20.25" hidden="1" customHeight="1" outlineLevel="2" x14ac:dyDescent="0.35">
      <c r="A43" s="32" t="s">
        <v>90</v>
      </c>
      <c r="B43" s="32" t="s">
        <v>23</v>
      </c>
      <c r="C43" s="32" t="s">
        <v>50</v>
      </c>
      <c r="D43" s="33">
        <v>4442821.9800000004</v>
      </c>
      <c r="E43" s="34"/>
    </row>
    <row r="44" spans="1:5" ht="20.25" hidden="1" customHeight="1" outlineLevel="2" x14ac:dyDescent="0.35">
      <c r="A44" s="32" t="s">
        <v>91</v>
      </c>
      <c r="B44" s="32" t="s">
        <v>18</v>
      </c>
      <c r="C44" s="32" t="s">
        <v>50</v>
      </c>
      <c r="D44" s="33">
        <v>1749677.75</v>
      </c>
      <c r="E44" s="34"/>
    </row>
    <row r="45" spans="1:5" ht="20.25" hidden="1" customHeight="1" outlineLevel="2" x14ac:dyDescent="0.35">
      <c r="A45" s="32" t="s">
        <v>92</v>
      </c>
      <c r="B45" s="32" t="s">
        <v>13</v>
      </c>
      <c r="C45" s="32" t="s">
        <v>50</v>
      </c>
      <c r="D45" s="33">
        <v>1073660.92</v>
      </c>
      <c r="E45" s="34"/>
    </row>
    <row r="46" spans="1:5" ht="20.25" hidden="1" customHeight="1" outlineLevel="2" x14ac:dyDescent="0.35">
      <c r="A46" s="32" t="s">
        <v>93</v>
      </c>
      <c r="B46" s="32" t="s">
        <v>35</v>
      </c>
      <c r="C46" s="32" t="s">
        <v>50</v>
      </c>
      <c r="D46" s="33">
        <v>148753.5</v>
      </c>
      <c r="E46" s="34"/>
    </row>
    <row r="47" spans="1:5" ht="20.25" hidden="1" customHeight="1" outlineLevel="2" x14ac:dyDescent="0.35">
      <c r="A47" s="32" t="s">
        <v>94</v>
      </c>
      <c r="B47" s="32" t="s">
        <v>34</v>
      </c>
      <c r="C47" s="32" t="s">
        <v>50</v>
      </c>
      <c r="D47" s="33">
        <v>69799.320000000007</v>
      </c>
      <c r="E47" s="34"/>
    </row>
    <row r="48" spans="1:5" ht="20.25" hidden="1" customHeight="1" outlineLevel="2" x14ac:dyDescent="0.35">
      <c r="A48" s="32" t="s">
        <v>95</v>
      </c>
      <c r="B48" s="32" t="s">
        <v>27</v>
      </c>
      <c r="C48" s="32" t="s">
        <v>50</v>
      </c>
      <c r="D48" s="33">
        <v>113259.23</v>
      </c>
      <c r="E48" s="34"/>
    </row>
    <row r="49" spans="1:5" ht="20.25" hidden="1" customHeight="1" outlineLevel="2" x14ac:dyDescent="0.35">
      <c r="A49" s="32" t="s">
        <v>96</v>
      </c>
      <c r="B49" s="32" t="s">
        <v>26</v>
      </c>
      <c r="C49" s="32" t="s">
        <v>50</v>
      </c>
      <c r="D49" s="33">
        <v>110273.88</v>
      </c>
      <c r="E49" s="34"/>
    </row>
    <row r="50" spans="1:5" ht="20.25" hidden="1" customHeight="1" outlineLevel="2" x14ac:dyDescent="0.35">
      <c r="A50" s="32" t="s">
        <v>97</v>
      </c>
      <c r="B50" s="32" t="s">
        <v>17</v>
      </c>
      <c r="C50" s="32" t="s">
        <v>50</v>
      </c>
      <c r="D50" s="33">
        <v>24330.61</v>
      </c>
      <c r="E50" s="34"/>
    </row>
    <row r="51" spans="1:5" ht="20.25" hidden="1" customHeight="1" outlineLevel="2" x14ac:dyDescent="0.35">
      <c r="A51" s="32" t="s">
        <v>98</v>
      </c>
      <c r="B51" s="32" t="s">
        <v>21</v>
      </c>
      <c r="C51" s="32" t="s">
        <v>50</v>
      </c>
      <c r="D51" s="33">
        <v>3788.24</v>
      </c>
      <c r="E51" s="34"/>
    </row>
    <row r="52" spans="1:5" ht="20.25" hidden="1" customHeight="1" outlineLevel="2" x14ac:dyDescent="0.35">
      <c r="A52" s="32" t="s">
        <v>99</v>
      </c>
      <c r="B52" s="32" t="s">
        <v>6</v>
      </c>
      <c r="C52" s="32" t="s">
        <v>50</v>
      </c>
      <c r="D52" s="33">
        <v>46809.98</v>
      </c>
      <c r="E52" s="34"/>
    </row>
    <row r="53" spans="1:5" ht="20.25" hidden="1" customHeight="1" outlineLevel="2" x14ac:dyDescent="0.35">
      <c r="A53" s="32" t="s">
        <v>100</v>
      </c>
      <c r="B53" s="32" t="s">
        <v>10</v>
      </c>
      <c r="C53" s="32" t="s">
        <v>50</v>
      </c>
      <c r="D53" s="33">
        <v>54360.53</v>
      </c>
      <c r="E53" s="34"/>
    </row>
    <row r="54" spans="1:5" ht="20.25" hidden="1" customHeight="1" outlineLevel="2" x14ac:dyDescent="0.35">
      <c r="A54" s="32" t="s">
        <v>101</v>
      </c>
      <c r="B54" s="32" t="s">
        <v>13</v>
      </c>
      <c r="C54" s="32" t="s">
        <v>50</v>
      </c>
      <c r="D54" s="33">
        <v>162545.37</v>
      </c>
      <c r="E54" s="34"/>
    </row>
    <row r="55" spans="1:5" ht="20.25" hidden="1" customHeight="1" outlineLevel="2" x14ac:dyDescent="0.35">
      <c r="A55" s="32" t="s">
        <v>103</v>
      </c>
      <c r="B55" s="32" t="s">
        <v>3</v>
      </c>
      <c r="C55" s="32" t="s">
        <v>50</v>
      </c>
      <c r="D55" s="33">
        <v>98290.72</v>
      </c>
      <c r="E55" s="34"/>
    </row>
    <row r="56" spans="1:5" ht="20.25" hidden="1" customHeight="1" outlineLevel="2" x14ac:dyDescent="0.35">
      <c r="A56" s="32" t="s">
        <v>104</v>
      </c>
      <c r="B56" s="32" t="s">
        <v>20</v>
      </c>
      <c r="C56" s="32" t="s">
        <v>50</v>
      </c>
      <c r="D56" s="33">
        <v>173562.44</v>
      </c>
      <c r="E56" s="34"/>
    </row>
    <row r="57" spans="1:5" ht="20.25" hidden="1" customHeight="1" outlineLevel="2" x14ac:dyDescent="0.35">
      <c r="A57" s="32" t="s">
        <v>105</v>
      </c>
      <c r="B57" s="32" t="s">
        <v>5</v>
      </c>
      <c r="C57" s="32" t="s">
        <v>50</v>
      </c>
      <c r="D57" s="33">
        <v>5225.49</v>
      </c>
      <c r="E57" s="34"/>
    </row>
    <row r="58" spans="1:5" ht="20.25" hidden="1" customHeight="1" outlineLevel="2" x14ac:dyDescent="0.35">
      <c r="A58" s="32" t="s">
        <v>106</v>
      </c>
      <c r="B58" s="32" t="s">
        <v>8</v>
      </c>
      <c r="C58" s="32" t="s">
        <v>50</v>
      </c>
      <c r="D58" s="33">
        <v>26090.1</v>
      </c>
      <c r="E58" s="34"/>
    </row>
    <row r="59" spans="1:5" ht="20.25" hidden="1" customHeight="1" outlineLevel="2" x14ac:dyDescent="0.35">
      <c r="A59" s="32" t="s">
        <v>108</v>
      </c>
      <c r="B59" s="32" t="s">
        <v>23</v>
      </c>
      <c r="C59" s="32" t="s">
        <v>50</v>
      </c>
      <c r="D59" s="33">
        <v>634.48</v>
      </c>
      <c r="E59" s="34"/>
    </row>
    <row r="60" spans="1:5" ht="20.25" hidden="1" customHeight="1" outlineLevel="2" x14ac:dyDescent="0.35">
      <c r="A60" s="32" t="s">
        <v>109</v>
      </c>
      <c r="B60" s="32" t="s">
        <v>13</v>
      </c>
      <c r="C60" s="32" t="s">
        <v>50</v>
      </c>
      <c r="D60" s="33">
        <v>498.36</v>
      </c>
      <c r="E60" s="34"/>
    </row>
    <row r="61" spans="1:5" ht="20.25" hidden="1" customHeight="1" outlineLevel="2" x14ac:dyDescent="0.35">
      <c r="A61" s="32" t="s">
        <v>110</v>
      </c>
      <c r="B61" s="32" t="s">
        <v>13</v>
      </c>
      <c r="C61" s="32" t="s">
        <v>50</v>
      </c>
      <c r="D61" s="33">
        <v>131.12</v>
      </c>
      <c r="E61" s="34"/>
    </row>
    <row r="62" spans="1:5" ht="20.25" hidden="1" customHeight="1" outlineLevel="2" x14ac:dyDescent="0.35">
      <c r="A62" s="32" t="s">
        <v>111</v>
      </c>
      <c r="B62" s="32" t="s">
        <v>20</v>
      </c>
      <c r="C62" s="32" t="s">
        <v>50</v>
      </c>
      <c r="D62" s="33">
        <v>11425.41</v>
      </c>
      <c r="E62" s="34"/>
    </row>
    <row r="63" spans="1:5" ht="20.25" hidden="1" customHeight="1" outlineLevel="2" x14ac:dyDescent="0.35">
      <c r="A63" s="32" t="s">
        <v>112</v>
      </c>
      <c r="B63" s="32" t="s">
        <v>70</v>
      </c>
      <c r="C63" s="32" t="s">
        <v>50</v>
      </c>
      <c r="D63" s="33">
        <v>361794.35</v>
      </c>
      <c r="E63" s="34"/>
    </row>
    <row r="64" spans="1:5" ht="20.25" hidden="1" customHeight="1" outlineLevel="2" x14ac:dyDescent="0.35">
      <c r="A64" s="32" t="s">
        <v>113</v>
      </c>
      <c r="B64" s="32" t="s">
        <v>70</v>
      </c>
      <c r="C64" s="32" t="s">
        <v>50</v>
      </c>
      <c r="D64" s="33">
        <v>156335.20000000001</v>
      </c>
      <c r="E64" s="34"/>
    </row>
    <row r="65" spans="1:5" ht="20.25" hidden="1" customHeight="1" outlineLevel="2" x14ac:dyDescent="0.35">
      <c r="A65" s="32" t="s">
        <v>114</v>
      </c>
      <c r="B65" s="32" t="s">
        <v>70</v>
      </c>
      <c r="C65" s="32" t="s">
        <v>50</v>
      </c>
      <c r="D65" s="33">
        <v>143483.07</v>
      </c>
      <c r="E65" s="34"/>
    </row>
    <row r="66" spans="1:5" ht="20.25" hidden="1" customHeight="1" outlineLevel="2" x14ac:dyDescent="0.35">
      <c r="A66" s="32" t="s">
        <v>115</v>
      </c>
      <c r="B66" s="32" t="s">
        <v>70</v>
      </c>
      <c r="C66" s="32" t="s">
        <v>50</v>
      </c>
      <c r="D66" s="33">
        <v>17893.64</v>
      </c>
      <c r="E66" s="34"/>
    </row>
    <row r="67" spans="1:5" ht="20.25" hidden="1" customHeight="1" outlineLevel="2" x14ac:dyDescent="0.35">
      <c r="A67" s="32" t="s">
        <v>116</v>
      </c>
      <c r="B67" s="32" t="s">
        <v>70</v>
      </c>
      <c r="C67" s="32" t="s">
        <v>50</v>
      </c>
      <c r="D67" s="33">
        <v>18813.78</v>
      </c>
      <c r="E67" s="34"/>
    </row>
    <row r="68" spans="1:5" ht="20.25" hidden="1" customHeight="1" outlineLevel="2" x14ac:dyDescent="0.35">
      <c r="A68" s="32" t="s">
        <v>117</v>
      </c>
      <c r="B68" s="32" t="s">
        <v>70</v>
      </c>
      <c r="C68" s="32" t="s">
        <v>50</v>
      </c>
      <c r="D68" s="33">
        <v>26921.11</v>
      </c>
      <c r="E68" s="34"/>
    </row>
    <row r="69" spans="1:5" ht="20.25" hidden="1" customHeight="1" outlineLevel="2" x14ac:dyDescent="0.35">
      <c r="A69" s="32" t="s">
        <v>118</v>
      </c>
      <c r="B69" s="32" t="s">
        <v>70</v>
      </c>
      <c r="C69" s="32" t="s">
        <v>50</v>
      </c>
      <c r="D69" s="33">
        <v>14677.33</v>
      </c>
      <c r="E69" s="34"/>
    </row>
    <row r="70" spans="1:5" ht="20.25" hidden="1" customHeight="1" outlineLevel="2" x14ac:dyDescent="0.35">
      <c r="A70" s="32" t="s">
        <v>119</v>
      </c>
      <c r="B70" s="32" t="s">
        <v>70</v>
      </c>
      <c r="C70" s="32" t="s">
        <v>50</v>
      </c>
      <c r="D70" s="33">
        <v>1842</v>
      </c>
      <c r="E70" s="34"/>
    </row>
    <row r="71" spans="1:5" ht="20.25" hidden="1" customHeight="1" outlineLevel="2" x14ac:dyDescent="0.35">
      <c r="A71" s="32" t="s">
        <v>120</v>
      </c>
      <c r="B71" s="32" t="s">
        <v>70</v>
      </c>
      <c r="C71" s="32" t="s">
        <v>50</v>
      </c>
      <c r="D71" s="33">
        <v>8146.32</v>
      </c>
      <c r="E71" s="34"/>
    </row>
    <row r="72" spans="1:5" ht="20.25" hidden="1" customHeight="1" outlineLevel="2" x14ac:dyDescent="0.35">
      <c r="A72" s="32" t="s">
        <v>121</v>
      </c>
      <c r="B72" s="32" t="s">
        <v>70</v>
      </c>
      <c r="C72" s="32" t="s">
        <v>50</v>
      </c>
      <c r="D72" s="33">
        <v>5463.68</v>
      </c>
      <c r="E72" s="34"/>
    </row>
    <row r="73" spans="1:5" ht="20.25" hidden="1" customHeight="1" outlineLevel="2" x14ac:dyDescent="0.35">
      <c r="A73" s="32" t="s">
        <v>122</v>
      </c>
      <c r="B73" s="32" t="s">
        <v>70</v>
      </c>
      <c r="C73" s="32" t="s">
        <v>50</v>
      </c>
      <c r="D73" s="33">
        <v>6044.54</v>
      </c>
      <c r="E73" s="34"/>
    </row>
    <row r="74" spans="1:5" ht="20.25" hidden="1" customHeight="1" outlineLevel="2" x14ac:dyDescent="0.35">
      <c r="A74" s="32" t="s">
        <v>123</v>
      </c>
      <c r="B74" s="32" t="s">
        <v>70</v>
      </c>
      <c r="C74" s="32" t="s">
        <v>50</v>
      </c>
      <c r="D74" s="33">
        <v>7804.1</v>
      </c>
      <c r="E74" s="34"/>
    </row>
    <row r="75" spans="1:5" ht="20.25" hidden="1" customHeight="1" outlineLevel="2" x14ac:dyDescent="0.35">
      <c r="A75" s="32" t="s">
        <v>124</v>
      </c>
      <c r="B75" s="32" t="s">
        <v>70</v>
      </c>
      <c r="C75" s="32" t="s">
        <v>50</v>
      </c>
      <c r="D75" s="33">
        <v>350.24</v>
      </c>
      <c r="E75" s="34"/>
    </row>
    <row r="76" spans="1:5" ht="20.25" hidden="1" customHeight="1" outlineLevel="2" x14ac:dyDescent="0.35">
      <c r="A76" s="32" t="s">
        <v>125</v>
      </c>
      <c r="B76" s="32" t="s">
        <v>70</v>
      </c>
      <c r="C76" s="32" t="s">
        <v>50</v>
      </c>
      <c r="D76" s="33">
        <v>1710.73</v>
      </c>
      <c r="E76" s="34"/>
    </row>
    <row r="77" spans="1:5" ht="20.25" hidden="1" customHeight="1" outlineLevel="2" x14ac:dyDescent="0.35">
      <c r="A77" s="32" t="s">
        <v>126</v>
      </c>
      <c r="B77" s="32" t="s">
        <v>70</v>
      </c>
      <c r="C77" s="32" t="s">
        <v>50</v>
      </c>
      <c r="D77" s="33">
        <v>136.12</v>
      </c>
      <c r="E77" s="34"/>
    </row>
    <row r="78" spans="1:5" ht="20.25" hidden="1" customHeight="1" outlineLevel="2" x14ac:dyDescent="0.35">
      <c r="A78" s="32" t="s">
        <v>127</v>
      </c>
      <c r="B78" s="32" t="s">
        <v>70</v>
      </c>
      <c r="C78" s="32" t="s">
        <v>50</v>
      </c>
      <c r="D78" s="33">
        <v>1161.8399999999999</v>
      </c>
      <c r="E78" s="34"/>
    </row>
    <row r="79" spans="1:5" ht="20.25" hidden="1" customHeight="1" outlineLevel="2" x14ac:dyDescent="0.35">
      <c r="A79" s="32" t="s">
        <v>128</v>
      </c>
      <c r="B79" s="32" t="s">
        <v>70</v>
      </c>
      <c r="C79" s="32" t="s">
        <v>50</v>
      </c>
      <c r="D79" s="33">
        <v>495.48</v>
      </c>
      <c r="E79" s="34"/>
    </row>
    <row r="80" spans="1:5" ht="20.25" hidden="1" customHeight="1" outlineLevel="2" x14ac:dyDescent="0.35">
      <c r="A80" s="32" t="s">
        <v>129</v>
      </c>
      <c r="B80" s="32" t="s">
        <v>70</v>
      </c>
      <c r="C80" s="32" t="s">
        <v>50</v>
      </c>
      <c r="D80" s="33">
        <v>349</v>
      </c>
      <c r="E80" s="34"/>
    </row>
    <row r="81" spans="1:5" ht="20.25" hidden="1" customHeight="1" outlineLevel="2" x14ac:dyDescent="0.35">
      <c r="A81" s="32" t="s">
        <v>130</v>
      </c>
      <c r="B81" s="32" t="s">
        <v>70</v>
      </c>
      <c r="C81" s="32" t="s">
        <v>50</v>
      </c>
      <c r="D81" s="33">
        <v>5939.54</v>
      </c>
      <c r="E81" s="34"/>
    </row>
    <row r="82" spans="1:5" ht="20.25" hidden="1" customHeight="1" outlineLevel="2" x14ac:dyDescent="0.35">
      <c r="A82" s="32" t="s">
        <v>131</v>
      </c>
      <c r="B82" s="32" t="s">
        <v>70</v>
      </c>
      <c r="C82" s="32" t="s">
        <v>50</v>
      </c>
      <c r="D82" s="33">
        <v>1288.3900000000001</v>
      </c>
      <c r="E82" s="34"/>
    </row>
    <row r="83" spans="1:5" ht="20.25" hidden="1" customHeight="1" outlineLevel="2" x14ac:dyDescent="0.35">
      <c r="A83" s="32" t="s">
        <v>132</v>
      </c>
      <c r="B83" s="32" t="s">
        <v>16</v>
      </c>
      <c r="C83" s="32" t="s">
        <v>50</v>
      </c>
      <c r="D83" s="33">
        <v>146013.85999999999</v>
      </c>
      <c r="E83" s="34"/>
    </row>
    <row r="84" spans="1:5" ht="20.25" hidden="1" customHeight="1" outlineLevel="2" x14ac:dyDescent="0.35">
      <c r="A84" s="32" t="s">
        <v>134</v>
      </c>
      <c r="B84" s="32" t="s">
        <v>70</v>
      </c>
      <c r="C84" s="32" t="s">
        <v>50</v>
      </c>
      <c r="D84" s="33">
        <v>17796.18</v>
      </c>
      <c r="E84" s="34"/>
    </row>
    <row r="85" spans="1:5" ht="20.25" customHeight="1" outlineLevel="1" collapsed="1" x14ac:dyDescent="0.35">
      <c r="A85" s="32"/>
      <c r="B85" s="32"/>
      <c r="C85" s="36" t="s">
        <v>137</v>
      </c>
      <c r="D85" s="33">
        <f>SUBTOTAL(9,D42:D84)</f>
        <v>9261236.5299999993</v>
      </c>
      <c r="E85" s="34"/>
    </row>
    <row r="86" spans="1:5" ht="20.25" hidden="1" customHeight="1" outlineLevel="2" x14ac:dyDescent="0.35">
      <c r="A86" s="32" t="s">
        <v>90</v>
      </c>
      <c r="B86" s="32" t="s">
        <v>23</v>
      </c>
      <c r="C86" s="32" t="s">
        <v>51</v>
      </c>
      <c r="D86" s="33">
        <v>3648194.94</v>
      </c>
      <c r="E86" s="34"/>
    </row>
    <row r="87" spans="1:5" ht="20.25" hidden="1" customHeight="1" outlineLevel="2" x14ac:dyDescent="0.35">
      <c r="A87" s="32" t="s">
        <v>91</v>
      </c>
      <c r="B87" s="32" t="s">
        <v>18</v>
      </c>
      <c r="C87" s="32" t="s">
        <v>51</v>
      </c>
      <c r="D87" s="33">
        <v>1341225.3799999999</v>
      </c>
      <c r="E87" s="34"/>
    </row>
    <row r="88" spans="1:5" ht="20.25" hidden="1" customHeight="1" outlineLevel="2" x14ac:dyDescent="0.35">
      <c r="A88" s="32" t="s">
        <v>92</v>
      </c>
      <c r="B88" s="32" t="s">
        <v>13</v>
      </c>
      <c r="C88" s="32" t="s">
        <v>51</v>
      </c>
      <c r="D88" s="33">
        <v>920219.61</v>
      </c>
      <c r="E88" s="34"/>
    </row>
    <row r="89" spans="1:5" ht="20.25" hidden="1" customHeight="1" outlineLevel="2" x14ac:dyDescent="0.35">
      <c r="A89" s="32" t="s">
        <v>93</v>
      </c>
      <c r="B89" s="32" t="s">
        <v>35</v>
      </c>
      <c r="C89" s="32" t="s">
        <v>51</v>
      </c>
      <c r="D89" s="33">
        <v>128707.05</v>
      </c>
      <c r="E89" s="34"/>
    </row>
    <row r="90" spans="1:5" ht="20.25" hidden="1" customHeight="1" outlineLevel="2" x14ac:dyDescent="0.35">
      <c r="A90" s="32" t="s">
        <v>94</v>
      </c>
      <c r="B90" s="32" t="s">
        <v>34</v>
      </c>
      <c r="C90" s="32" t="s">
        <v>51</v>
      </c>
      <c r="D90" s="33">
        <v>65923.7</v>
      </c>
      <c r="E90" s="34"/>
    </row>
    <row r="91" spans="1:5" ht="20.25" hidden="1" customHeight="1" outlineLevel="2" x14ac:dyDescent="0.35">
      <c r="A91" s="32" t="s">
        <v>95</v>
      </c>
      <c r="B91" s="32" t="s">
        <v>27</v>
      </c>
      <c r="C91" s="32" t="s">
        <v>51</v>
      </c>
      <c r="D91" s="33">
        <v>97274.91</v>
      </c>
      <c r="E91" s="34"/>
    </row>
    <row r="92" spans="1:5" ht="20.25" hidden="1" customHeight="1" outlineLevel="2" x14ac:dyDescent="0.35">
      <c r="A92" s="32" t="s">
        <v>96</v>
      </c>
      <c r="B92" s="32" t="s">
        <v>26</v>
      </c>
      <c r="C92" s="32" t="s">
        <v>51</v>
      </c>
      <c r="D92" s="33">
        <v>110490.09</v>
      </c>
      <c r="E92" s="34"/>
    </row>
    <row r="93" spans="1:5" ht="20.25" hidden="1" customHeight="1" outlineLevel="2" x14ac:dyDescent="0.35">
      <c r="A93" s="32" t="s">
        <v>97</v>
      </c>
      <c r="B93" s="32" t="s">
        <v>17</v>
      </c>
      <c r="C93" s="32" t="s">
        <v>51</v>
      </c>
      <c r="D93" s="33">
        <v>23753.29</v>
      </c>
      <c r="E93" s="34"/>
    </row>
    <row r="94" spans="1:5" ht="20.25" hidden="1" customHeight="1" outlineLevel="2" x14ac:dyDescent="0.35">
      <c r="A94" s="32" t="s">
        <v>98</v>
      </c>
      <c r="B94" s="32" t="s">
        <v>21</v>
      </c>
      <c r="C94" s="32" t="s">
        <v>51</v>
      </c>
      <c r="D94" s="33">
        <v>1097.77</v>
      </c>
      <c r="E94" s="34"/>
    </row>
    <row r="95" spans="1:5" ht="20.25" hidden="1" customHeight="1" outlineLevel="2" x14ac:dyDescent="0.35">
      <c r="A95" s="32" t="s">
        <v>99</v>
      </c>
      <c r="B95" s="32" t="s">
        <v>6</v>
      </c>
      <c r="C95" s="32" t="s">
        <v>51</v>
      </c>
      <c r="D95" s="33">
        <v>37849.54</v>
      </c>
      <c r="E95" s="34"/>
    </row>
    <row r="96" spans="1:5" ht="20.25" hidden="1" customHeight="1" outlineLevel="2" x14ac:dyDescent="0.35">
      <c r="A96" s="32" t="s">
        <v>100</v>
      </c>
      <c r="B96" s="32" t="s">
        <v>10</v>
      </c>
      <c r="C96" s="32" t="s">
        <v>51</v>
      </c>
      <c r="D96" s="33">
        <v>45228.73</v>
      </c>
      <c r="E96" s="34"/>
    </row>
    <row r="97" spans="1:5" ht="20.25" hidden="1" customHeight="1" outlineLevel="2" x14ac:dyDescent="0.35">
      <c r="A97" s="32" t="s">
        <v>101</v>
      </c>
      <c r="B97" s="32" t="s">
        <v>13</v>
      </c>
      <c r="C97" s="32" t="s">
        <v>51</v>
      </c>
      <c r="D97" s="33">
        <v>141840.51999999999</v>
      </c>
      <c r="E97" s="34"/>
    </row>
    <row r="98" spans="1:5" ht="20.25" hidden="1" customHeight="1" outlineLevel="2" x14ac:dyDescent="0.35">
      <c r="A98" s="32" t="s">
        <v>103</v>
      </c>
      <c r="B98" s="32" t="s">
        <v>3</v>
      </c>
      <c r="C98" s="32" t="s">
        <v>51</v>
      </c>
      <c r="D98" s="33">
        <v>73589.33</v>
      </c>
      <c r="E98" s="34"/>
    </row>
    <row r="99" spans="1:5" ht="20.25" hidden="1" customHeight="1" outlineLevel="2" x14ac:dyDescent="0.35">
      <c r="A99" s="32" t="s">
        <v>104</v>
      </c>
      <c r="B99" s="32" t="s">
        <v>20</v>
      </c>
      <c r="C99" s="32" t="s">
        <v>51</v>
      </c>
      <c r="D99" s="33">
        <v>125209.3</v>
      </c>
      <c r="E99" s="34"/>
    </row>
    <row r="100" spans="1:5" ht="20.25" hidden="1" customHeight="1" outlineLevel="2" x14ac:dyDescent="0.35">
      <c r="A100" s="32" t="s">
        <v>105</v>
      </c>
      <c r="B100" s="32" t="s">
        <v>5</v>
      </c>
      <c r="C100" s="32" t="s">
        <v>51</v>
      </c>
      <c r="D100" s="33">
        <v>3508.68</v>
      </c>
      <c r="E100" s="34"/>
    </row>
    <row r="101" spans="1:5" ht="20.25" hidden="1" customHeight="1" outlineLevel="2" x14ac:dyDescent="0.35">
      <c r="A101" s="32" t="s">
        <v>106</v>
      </c>
      <c r="B101" s="32" t="s">
        <v>8</v>
      </c>
      <c r="C101" s="32" t="s">
        <v>51</v>
      </c>
      <c r="D101" s="33">
        <v>18989.939999999999</v>
      </c>
      <c r="E101" s="34"/>
    </row>
    <row r="102" spans="1:5" ht="20.25" hidden="1" customHeight="1" outlineLevel="2" x14ac:dyDescent="0.35">
      <c r="A102" s="32" t="s">
        <v>108</v>
      </c>
      <c r="B102" s="32" t="s">
        <v>23</v>
      </c>
      <c r="C102" s="32" t="s">
        <v>51</v>
      </c>
      <c r="D102" s="33">
        <v>3624.46</v>
      </c>
      <c r="E102" s="34"/>
    </row>
    <row r="103" spans="1:5" ht="20.25" hidden="1" customHeight="1" outlineLevel="2" x14ac:dyDescent="0.35">
      <c r="A103" s="32" t="s">
        <v>109</v>
      </c>
      <c r="B103" s="32" t="s">
        <v>13</v>
      </c>
      <c r="C103" s="32" t="s">
        <v>51</v>
      </c>
      <c r="D103" s="33">
        <v>830.46</v>
      </c>
      <c r="E103" s="34"/>
    </row>
    <row r="104" spans="1:5" ht="20.25" hidden="1" customHeight="1" outlineLevel="2" x14ac:dyDescent="0.35">
      <c r="A104" s="32" t="s">
        <v>111</v>
      </c>
      <c r="B104" s="32" t="s">
        <v>20</v>
      </c>
      <c r="C104" s="32" t="s">
        <v>51</v>
      </c>
      <c r="D104" s="33">
        <v>5211.41</v>
      </c>
      <c r="E104" s="34"/>
    </row>
    <row r="105" spans="1:5" ht="20.25" hidden="1" customHeight="1" outlineLevel="2" x14ac:dyDescent="0.35">
      <c r="A105" s="32" t="s">
        <v>112</v>
      </c>
      <c r="B105" s="32" t="s">
        <v>70</v>
      </c>
      <c r="C105" s="32" t="s">
        <v>51</v>
      </c>
      <c r="D105" s="33">
        <v>303296.62</v>
      </c>
      <c r="E105" s="34"/>
    </row>
    <row r="106" spans="1:5" ht="20.25" hidden="1" customHeight="1" outlineLevel="2" x14ac:dyDescent="0.35">
      <c r="A106" s="32" t="s">
        <v>113</v>
      </c>
      <c r="B106" s="32" t="s">
        <v>70</v>
      </c>
      <c r="C106" s="32" t="s">
        <v>51</v>
      </c>
      <c r="D106" s="33">
        <v>134009.47</v>
      </c>
      <c r="E106" s="34"/>
    </row>
    <row r="107" spans="1:5" ht="20.25" hidden="1" customHeight="1" outlineLevel="2" x14ac:dyDescent="0.35">
      <c r="A107" s="32" t="s">
        <v>114</v>
      </c>
      <c r="B107" s="32" t="s">
        <v>70</v>
      </c>
      <c r="C107" s="32" t="s">
        <v>51</v>
      </c>
      <c r="D107" s="33">
        <v>115036</v>
      </c>
      <c r="E107" s="34"/>
    </row>
    <row r="108" spans="1:5" ht="20.25" hidden="1" customHeight="1" outlineLevel="2" x14ac:dyDescent="0.35">
      <c r="A108" s="32" t="s">
        <v>115</v>
      </c>
      <c r="B108" s="32" t="s">
        <v>70</v>
      </c>
      <c r="C108" s="32" t="s">
        <v>51</v>
      </c>
      <c r="D108" s="33">
        <v>17683.86</v>
      </c>
      <c r="E108" s="34"/>
    </row>
    <row r="109" spans="1:5" ht="20.25" hidden="1" customHeight="1" outlineLevel="2" x14ac:dyDescent="0.35">
      <c r="A109" s="32" t="s">
        <v>116</v>
      </c>
      <c r="B109" s="32" t="s">
        <v>70</v>
      </c>
      <c r="C109" s="32" t="s">
        <v>51</v>
      </c>
      <c r="D109" s="33">
        <v>15724.58</v>
      </c>
      <c r="E109" s="34"/>
    </row>
    <row r="110" spans="1:5" ht="20.25" hidden="1" customHeight="1" outlineLevel="2" x14ac:dyDescent="0.35">
      <c r="A110" s="32" t="s">
        <v>117</v>
      </c>
      <c r="B110" s="32" t="s">
        <v>70</v>
      </c>
      <c r="C110" s="32" t="s">
        <v>51</v>
      </c>
      <c r="D110" s="33">
        <v>18631.060000000001</v>
      </c>
      <c r="E110" s="34"/>
    </row>
    <row r="111" spans="1:5" ht="20.25" hidden="1" customHeight="1" outlineLevel="2" x14ac:dyDescent="0.35">
      <c r="A111" s="32" t="s">
        <v>118</v>
      </c>
      <c r="B111" s="32" t="s">
        <v>70</v>
      </c>
      <c r="C111" s="32" t="s">
        <v>51</v>
      </c>
      <c r="D111" s="33">
        <v>12273.52</v>
      </c>
      <c r="E111" s="34"/>
    </row>
    <row r="112" spans="1:5" ht="20.25" hidden="1" customHeight="1" outlineLevel="2" x14ac:dyDescent="0.35">
      <c r="A112" s="32" t="s">
        <v>119</v>
      </c>
      <c r="B112" s="32" t="s">
        <v>70</v>
      </c>
      <c r="C112" s="32" t="s">
        <v>51</v>
      </c>
      <c r="D112" s="33">
        <v>1066.1300000000001</v>
      </c>
      <c r="E112" s="34"/>
    </row>
    <row r="113" spans="1:5" ht="20.25" hidden="1" customHeight="1" outlineLevel="2" x14ac:dyDescent="0.35">
      <c r="A113" s="32" t="s">
        <v>120</v>
      </c>
      <c r="B113" s="32" t="s">
        <v>70</v>
      </c>
      <c r="C113" s="32" t="s">
        <v>51</v>
      </c>
      <c r="D113" s="33">
        <v>8648.76</v>
      </c>
      <c r="E113" s="34"/>
    </row>
    <row r="114" spans="1:5" ht="20.25" hidden="1" customHeight="1" outlineLevel="2" x14ac:dyDescent="0.35">
      <c r="A114" s="32" t="s">
        <v>121</v>
      </c>
      <c r="B114" s="32" t="s">
        <v>70</v>
      </c>
      <c r="C114" s="32" t="s">
        <v>51</v>
      </c>
      <c r="D114" s="33">
        <v>5554.66</v>
      </c>
      <c r="E114" s="34"/>
    </row>
    <row r="115" spans="1:5" ht="20.25" hidden="1" customHeight="1" outlineLevel="2" x14ac:dyDescent="0.35">
      <c r="A115" s="32" t="s">
        <v>122</v>
      </c>
      <c r="B115" s="32" t="s">
        <v>70</v>
      </c>
      <c r="C115" s="32" t="s">
        <v>51</v>
      </c>
      <c r="D115" s="33">
        <v>9678.49</v>
      </c>
      <c r="E115" s="34"/>
    </row>
    <row r="116" spans="1:5" ht="20.25" hidden="1" customHeight="1" outlineLevel="2" x14ac:dyDescent="0.35">
      <c r="A116" s="32" t="s">
        <v>123</v>
      </c>
      <c r="B116" s="32" t="s">
        <v>70</v>
      </c>
      <c r="C116" s="32" t="s">
        <v>51</v>
      </c>
      <c r="D116" s="33">
        <v>6936.24</v>
      </c>
      <c r="E116" s="34"/>
    </row>
    <row r="117" spans="1:5" ht="20.25" hidden="1" customHeight="1" outlineLevel="2" x14ac:dyDescent="0.35">
      <c r="A117" s="32" t="s">
        <v>124</v>
      </c>
      <c r="B117" s="32" t="s">
        <v>70</v>
      </c>
      <c r="C117" s="32" t="s">
        <v>51</v>
      </c>
      <c r="D117" s="33">
        <v>37</v>
      </c>
      <c r="E117" s="34"/>
    </row>
    <row r="118" spans="1:5" ht="20.25" hidden="1" customHeight="1" outlineLevel="2" x14ac:dyDescent="0.35">
      <c r="A118" s="32" t="s">
        <v>125</v>
      </c>
      <c r="B118" s="32" t="s">
        <v>70</v>
      </c>
      <c r="C118" s="32" t="s">
        <v>51</v>
      </c>
      <c r="D118" s="33">
        <v>1266.42</v>
      </c>
      <c r="E118" s="34"/>
    </row>
    <row r="119" spans="1:5" ht="20.25" hidden="1" customHeight="1" outlineLevel="2" x14ac:dyDescent="0.35">
      <c r="A119" s="32" t="s">
        <v>127</v>
      </c>
      <c r="B119" s="32" t="s">
        <v>70</v>
      </c>
      <c r="C119" s="32" t="s">
        <v>51</v>
      </c>
      <c r="D119" s="33">
        <v>661.36</v>
      </c>
      <c r="E119" s="34"/>
    </row>
    <row r="120" spans="1:5" ht="20.25" hidden="1" customHeight="1" outlineLevel="2" x14ac:dyDescent="0.35">
      <c r="A120" s="32" t="s">
        <v>128</v>
      </c>
      <c r="B120" s="32" t="s">
        <v>70</v>
      </c>
      <c r="C120" s="32" t="s">
        <v>51</v>
      </c>
      <c r="D120" s="33">
        <v>442.24</v>
      </c>
      <c r="E120" s="34"/>
    </row>
    <row r="121" spans="1:5" ht="20.25" hidden="1" customHeight="1" outlineLevel="2" x14ac:dyDescent="0.35">
      <c r="A121" s="32" t="s">
        <v>130</v>
      </c>
      <c r="B121" s="32" t="s">
        <v>70</v>
      </c>
      <c r="C121" s="32" t="s">
        <v>51</v>
      </c>
      <c r="D121" s="33">
        <v>5624.25</v>
      </c>
      <c r="E121" s="34"/>
    </row>
    <row r="122" spans="1:5" ht="20.25" hidden="1" customHeight="1" outlineLevel="2" x14ac:dyDescent="0.35">
      <c r="A122" s="32" t="s">
        <v>131</v>
      </c>
      <c r="B122" s="32" t="s">
        <v>70</v>
      </c>
      <c r="C122" s="32" t="s">
        <v>51</v>
      </c>
      <c r="D122" s="33">
        <v>600.41</v>
      </c>
      <c r="E122" s="34"/>
    </row>
    <row r="123" spans="1:5" ht="20.25" hidden="1" customHeight="1" outlineLevel="2" x14ac:dyDescent="0.35">
      <c r="A123" s="32" t="s">
        <v>132</v>
      </c>
      <c r="B123" s="32" t="s">
        <v>16</v>
      </c>
      <c r="C123" s="32" t="s">
        <v>51</v>
      </c>
      <c r="D123" s="33">
        <v>125388.74</v>
      </c>
      <c r="E123" s="34"/>
    </row>
    <row r="124" spans="1:5" ht="20.25" hidden="1" customHeight="1" outlineLevel="2" x14ac:dyDescent="0.35">
      <c r="A124" s="32" t="s">
        <v>134</v>
      </c>
      <c r="B124" s="32" t="s">
        <v>70</v>
      </c>
      <c r="C124" s="32" t="s">
        <v>51</v>
      </c>
      <c r="D124" s="33">
        <v>15502.39</v>
      </c>
      <c r="E124" s="34"/>
    </row>
    <row r="125" spans="1:5" ht="20.25" customHeight="1" outlineLevel="1" collapsed="1" x14ac:dyDescent="0.35">
      <c r="A125" s="32"/>
      <c r="B125" s="32"/>
      <c r="C125" s="36" t="s">
        <v>138</v>
      </c>
      <c r="D125" s="33">
        <f>SUBTOTAL(9,D86:D124)</f>
        <v>7590831.3100000005</v>
      </c>
      <c r="E125" s="34"/>
    </row>
    <row r="126" spans="1:5" ht="20.25" hidden="1" customHeight="1" outlineLevel="2" x14ac:dyDescent="0.35">
      <c r="A126" s="32" t="s">
        <v>89</v>
      </c>
      <c r="B126" s="32" t="s">
        <v>7</v>
      </c>
      <c r="C126" s="32" t="s">
        <v>52</v>
      </c>
      <c r="D126" s="33">
        <v>305.24</v>
      </c>
      <c r="E126" s="34"/>
    </row>
    <row r="127" spans="1:5" ht="20.25" hidden="1" customHeight="1" outlineLevel="2" x14ac:dyDescent="0.35">
      <c r="A127" s="32" t="s">
        <v>90</v>
      </c>
      <c r="B127" s="32" t="s">
        <v>23</v>
      </c>
      <c r="C127" s="32" t="s">
        <v>52</v>
      </c>
      <c r="D127" s="33">
        <v>4028169.01</v>
      </c>
      <c r="E127" s="34"/>
    </row>
    <row r="128" spans="1:5" ht="20.25" hidden="1" customHeight="1" outlineLevel="2" x14ac:dyDescent="0.35">
      <c r="A128" s="32" t="s">
        <v>91</v>
      </c>
      <c r="B128" s="32" t="s">
        <v>18</v>
      </c>
      <c r="C128" s="32" t="s">
        <v>52</v>
      </c>
      <c r="D128" s="33">
        <v>1323850.19</v>
      </c>
      <c r="E128" s="34"/>
    </row>
    <row r="129" spans="1:5" ht="20.25" hidden="1" customHeight="1" outlineLevel="2" x14ac:dyDescent="0.35">
      <c r="A129" s="32" t="s">
        <v>92</v>
      </c>
      <c r="B129" s="32" t="s">
        <v>13</v>
      </c>
      <c r="C129" s="32" t="s">
        <v>52</v>
      </c>
      <c r="D129" s="33">
        <v>1034991.66</v>
      </c>
      <c r="E129" s="34"/>
    </row>
    <row r="130" spans="1:5" ht="20.25" hidden="1" customHeight="1" outlineLevel="2" x14ac:dyDescent="0.35">
      <c r="A130" s="32" t="s">
        <v>93</v>
      </c>
      <c r="B130" s="32" t="s">
        <v>35</v>
      </c>
      <c r="C130" s="32" t="s">
        <v>52</v>
      </c>
      <c r="D130" s="33">
        <v>124477.41</v>
      </c>
      <c r="E130" s="34"/>
    </row>
    <row r="131" spans="1:5" ht="20.25" hidden="1" customHeight="1" outlineLevel="2" x14ac:dyDescent="0.35">
      <c r="A131" s="32" t="s">
        <v>94</v>
      </c>
      <c r="B131" s="32" t="s">
        <v>34</v>
      </c>
      <c r="C131" s="32" t="s">
        <v>52</v>
      </c>
      <c r="D131" s="33">
        <v>61873.03</v>
      </c>
      <c r="E131" s="34"/>
    </row>
    <row r="132" spans="1:5" ht="20.25" hidden="1" customHeight="1" outlineLevel="2" x14ac:dyDescent="0.35">
      <c r="A132" s="32" t="s">
        <v>95</v>
      </c>
      <c r="B132" s="32" t="s">
        <v>27</v>
      </c>
      <c r="C132" s="32" t="s">
        <v>52</v>
      </c>
      <c r="D132" s="33">
        <v>96678.19</v>
      </c>
      <c r="E132" s="34"/>
    </row>
    <row r="133" spans="1:5" ht="20.25" hidden="1" customHeight="1" outlineLevel="2" x14ac:dyDescent="0.35">
      <c r="A133" s="32" t="s">
        <v>96</v>
      </c>
      <c r="B133" s="32" t="s">
        <v>26</v>
      </c>
      <c r="C133" s="32" t="s">
        <v>52</v>
      </c>
      <c r="D133" s="33">
        <v>111938.08</v>
      </c>
      <c r="E133" s="34"/>
    </row>
    <row r="134" spans="1:5" ht="20.25" hidden="1" customHeight="1" outlineLevel="2" x14ac:dyDescent="0.35">
      <c r="A134" s="32" t="s">
        <v>97</v>
      </c>
      <c r="B134" s="32" t="s">
        <v>17</v>
      </c>
      <c r="C134" s="32" t="s">
        <v>52</v>
      </c>
      <c r="D134" s="33">
        <v>27618.77</v>
      </c>
      <c r="E134" s="34"/>
    </row>
    <row r="135" spans="1:5" ht="20.25" hidden="1" customHeight="1" outlineLevel="2" x14ac:dyDescent="0.35">
      <c r="A135" s="32" t="s">
        <v>98</v>
      </c>
      <c r="B135" s="32" t="s">
        <v>21</v>
      </c>
      <c r="C135" s="32" t="s">
        <v>52</v>
      </c>
      <c r="D135" s="33">
        <v>3827.27</v>
      </c>
      <c r="E135" s="34"/>
    </row>
    <row r="136" spans="1:5" ht="20.25" hidden="1" customHeight="1" outlineLevel="2" x14ac:dyDescent="0.35">
      <c r="A136" s="32" t="s">
        <v>99</v>
      </c>
      <c r="B136" s="32" t="s">
        <v>6</v>
      </c>
      <c r="C136" s="32" t="s">
        <v>52</v>
      </c>
      <c r="D136" s="33">
        <v>52173.89</v>
      </c>
      <c r="E136" s="34"/>
    </row>
    <row r="137" spans="1:5" ht="20.25" hidden="1" customHeight="1" outlineLevel="2" x14ac:dyDescent="0.35">
      <c r="A137" s="32" t="s">
        <v>100</v>
      </c>
      <c r="B137" s="32" t="s">
        <v>10</v>
      </c>
      <c r="C137" s="32" t="s">
        <v>52</v>
      </c>
      <c r="D137" s="33">
        <v>46452.15</v>
      </c>
      <c r="E137" s="34"/>
    </row>
    <row r="138" spans="1:5" ht="20.25" hidden="1" customHeight="1" outlineLevel="2" x14ac:dyDescent="0.35">
      <c r="A138" s="32" t="s">
        <v>101</v>
      </c>
      <c r="B138" s="32" t="s">
        <v>13</v>
      </c>
      <c r="C138" s="32" t="s">
        <v>52</v>
      </c>
      <c r="D138" s="33">
        <v>160256.18</v>
      </c>
      <c r="E138" s="34"/>
    </row>
    <row r="139" spans="1:5" ht="20.25" hidden="1" customHeight="1" outlineLevel="2" x14ac:dyDescent="0.35">
      <c r="A139" s="32" t="s">
        <v>102</v>
      </c>
      <c r="B139" s="32" t="s">
        <v>13</v>
      </c>
      <c r="C139" s="32" t="s">
        <v>52</v>
      </c>
      <c r="D139" s="33">
        <v>1960.11</v>
      </c>
      <c r="E139" s="34"/>
    </row>
    <row r="140" spans="1:5" ht="20.25" hidden="1" customHeight="1" outlineLevel="2" x14ac:dyDescent="0.35">
      <c r="A140" s="32" t="s">
        <v>103</v>
      </c>
      <c r="B140" s="32" t="s">
        <v>3</v>
      </c>
      <c r="C140" s="32" t="s">
        <v>52</v>
      </c>
      <c r="D140" s="33">
        <v>70097</v>
      </c>
      <c r="E140" s="34"/>
    </row>
    <row r="141" spans="1:5" ht="20.25" hidden="1" customHeight="1" outlineLevel="2" x14ac:dyDescent="0.35">
      <c r="A141" s="32" t="s">
        <v>104</v>
      </c>
      <c r="B141" s="32" t="s">
        <v>20</v>
      </c>
      <c r="C141" s="32" t="s">
        <v>52</v>
      </c>
      <c r="D141" s="33">
        <v>112109.17</v>
      </c>
      <c r="E141" s="34"/>
    </row>
    <row r="142" spans="1:5" ht="20.25" hidden="1" customHeight="1" outlineLevel="2" x14ac:dyDescent="0.35">
      <c r="A142" s="32" t="s">
        <v>105</v>
      </c>
      <c r="B142" s="32" t="s">
        <v>5</v>
      </c>
      <c r="C142" s="32" t="s">
        <v>52</v>
      </c>
      <c r="D142" s="33">
        <v>5176.74</v>
      </c>
      <c r="E142" s="34"/>
    </row>
    <row r="143" spans="1:5" ht="20.25" hidden="1" customHeight="1" outlineLevel="2" x14ac:dyDescent="0.35">
      <c r="A143" s="32" t="s">
        <v>106</v>
      </c>
      <c r="B143" s="32" t="s">
        <v>8</v>
      </c>
      <c r="C143" s="32" t="s">
        <v>52</v>
      </c>
      <c r="D143" s="33">
        <v>19352.189999999999</v>
      </c>
      <c r="E143" s="34"/>
    </row>
    <row r="144" spans="1:5" ht="20.25" hidden="1" customHeight="1" outlineLevel="2" x14ac:dyDescent="0.35">
      <c r="A144" s="32" t="s">
        <v>107</v>
      </c>
      <c r="B144" s="32" t="s">
        <v>36</v>
      </c>
      <c r="C144" s="32" t="s">
        <v>52</v>
      </c>
      <c r="D144" s="33">
        <v>285.24</v>
      </c>
      <c r="E144" s="34"/>
    </row>
    <row r="145" spans="1:5" ht="20.25" hidden="1" customHeight="1" outlineLevel="2" x14ac:dyDescent="0.35">
      <c r="A145" s="32" t="s">
        <v>108</v>
      </c>
      <c r="B145" s="32" t="s">
        <v>23</v>
      </c>
      <c r="C145" s="32" t="s">
        <v>52</v>
      </c>
      <c r="D145" s="33">
        <v>2139.66</v>
      </c>
      <c r="E145" s="34"/>
    </row>
    <row r="146" spans="1:5" ht="20.25" hidden="1" customHeight="1" outlineLevel="2" x14ac:dyDescent="0.35">
      <c r="A146" s="32" t="s">
        <v>109</v>
      </c>
      <c r="B146" s="32" t="s">
        <v>13</v>
      </c>
      <c r="C146" s="32" t="s">
        <v>52</v>
      </c>
      <c r="D146" s="33">
        <v>952.84</v>
      </c>
      <c r="E146" s="34"/>
    </row>
    <row r="147" spans="1:5" ht="20.25" hidden="1" customHeight="1" outlineLevel="2" x14ac:dyDescent="0.35">
      <c r="A147" s="32" t="s">
        <v>111</v>
      </c>
      <c r="B147" s="32" t="s">
        <v>20</v>
      </c>
      <c r="C147" s="32" t="s">
        <v>52</v>
      </c>
      <c r="D147" s="33">
        <v>4265.96</v>
      </c>
      <c r="E147" s="34"/>
    </row>
    <row r="148" spans="1:5" ht="20.25" hidden="1" customHeight="1" outlineLevel="2" x14ac:dyDescent="0.35">
      <c r="A148" s="32" t="s">
        <v>112</v>
      </c>
      <c r="B148" s="32" t="s">
        <v>70</v>
      </c>
      <c r="C148" s="32" t="s">
        <v>52</v>
      </c>
      <c r="D148" s="33">
        <v>327672.52</v>
      </c>
      <c r="E148" s="34"/>
    </row>
    <row r="149" spans="1:5" ht="20.25" hidden="1" customHeight="1" outlineLevel="2" x14ac:dyDescent="0.35">
      <c r="A149" s="32" t="s">
        <v>113</v>
      </c>
      <c r="B149" s="32" t="s">
        <v>70</v>
      </c>
      <c r="C149" s="32" t="s">
        <v>52</v>
      </c>
      <c r="D149" s="33">
        <v>157574.39000000001</v>
      </c>
      <c r="E149" s="34"/>
    </row>
    <row r="150" spans="1:5" ht="20.25" hidden="1" customHeight="1" outlineLevel="2" x14ac:dyDescent="0.35">
      <c r="A150" s="32" t="s">
        <v>114</v>
      </c>
      <c r="B150" s="32" t="s">
        <v>70</v>
      </c>
      <c r="C150" s="32" t="s">
        <v>52</v>
      </c>
      <c r="D150" s="33">
        <v>135332.64000000001</v>
      </c>
      <c r="E150" s="34"/>
    </row>
    <row r="151" spans="1:5" ht="20.25" hidden="1" customHeight="1" outlineLevel="2" x14ac:dyDescent="0.35">
      <c r="A151" s="32" t="s">
        <v>115</v>
      </c>
      <c r="B151" s="32" t="s">
        <v>70</v>
      </c>
      <c r="C151" s="32" t="s">
        <v>52</v>
      </c>
      <c r="D151" s="33">
        <v>22717.22</v>
      </c>
      <c r="E151" s="34"/>
    </row>
    <row r="152" spans="1:5" ht="20.25" hidden="1" customHeight="1" outlineLevel="2" x14ac:dyDescent="0.35">
      <c r="A152" s="32" t="s">
        <v>116</v>
      </c>
      <c r="B152" s="32" t="s">
        <v>70</v>
      </c>
      <c r="C152" s="32" t="s">
        <v>52</v>
      </c>
      <c r="D152" s="33">
        <v>16903.759999999998</v>
      </c>
      <c r="E152" s="34"/>
    </row>
    <row r="153" spans="1:5" ht="20.25" hidden="1" customHeight="1" outlineLevel="2" x14ac:dyDescent="0.35">
      <c r="A153" s="32" t="s">
        <v>117</v>
      </c>
      <c r="B153" s="32" t="s">
        <v>70</v>
      </c>
      <c r="C153" s="32" t="s">
        <v>52</v>
      </c>
      <c r="D153" s="33">
        <v>21695.3</v>
      </c>
      <c r="E153" s="34"/>
    </row>
    <row r="154" spans="1:5" ht="20.25" hidden="1" customHeight="1" outlineLevel="2" x14ac:dyDescent="0.35">
      <c r="A154" s="32" t="s">
        <v>118</v>
      </c>
      <c r="B154" s="32" t="s">
        <v>70</v>
      </c>
      <c r="C154" s="32" t="s">
        <v>52</v>
      </c>
      <c r="D154" s="33">
        <v>12556.36</v>
      </c>
      <c r="E154" s="34"/>
    </row>
    <row r="155" spans="1:5" ht="20.25" hidden="1" customHeight="1" outlineLevel="2" x14ac:dyDescent="0.35">
      <c r="A155" s="32" t="s">
        <v>119</v>
      </c>
      <c r="B155" s="32" t="s">
        <v>70</v>
      </c>
      <c r="C155" s="32" t="s">
        <v>52</v>
      </c>
      <c r="D155" s="33">
        <v>751.15</v>
      </c>
      <c r="E155" s="34"/>
    </row>
    <row r="156" spans="1:5" ht="20.25" hidden="1" customHeight="1" outlineLevel="2" x14ac:dyDescent="0.35">
      <c r="A156" s="32" t="s">
        <v>120</v>
      </c>
      <c r="B156" s="32" t="s">
        <v>70</v>
      </c>
      <c r="C156" s="32" t="s">
        <v>52</v>
      </c>
      <c r="D156" s="33">
        <v>8823.32</v>
      </c>
      <c r="E156" s="34"/>
    </row>
    <row r="157" spans="1:5" ht="20.25" hidden="1" customHeight="1" outlineLevel="2" x14ac:dyDescent="0.35">
      <c r="A157" s="32" t="s">
        <v>121</v>
      </c>
      <c r="B157" s="32" t="s">
        <v>70</v>
      </c>
      <c r="C157" s="32" t="s">
        <v>52</v>
      </c>
      <c r="D157" s="33">
        <v>3679.81</v>
      </c>
      <c r="E157" s="34"/>
    </row>
    <row r="158" spans="1:5" ht="20.25" hidden="1" customHeight="1" outlineLevel="2" x14ac:dyDescent="0.35">
      <c r="A158" s="32" t="s">
        <v>122</v>
      </c>
      <c r="B158" s="32" t="s">
        <v>70</v>
      </c>
      <c r="C158" s="32" t="s">
        <v>52</v>
      </c>
      <c r="D158" s="33">
        <v>5350.03</v>
      </c>
      <c r="E158" s="34"/>
    </row>
    <row r="159" spans="1:5" ht="20.25" hidden="1" customHeight="1" outlineLevel="2" x14ac:dyDescent="0.35">
      <c r="A159" s="32" t="s">
        <v>123</v>
      </c>
      <c r="B159" s="32" t="s">
        <v>70</v>
      </c>
      <c r="C159" s="32" t="s">
        <v>52</v>
      </c>
      <c r="D159" s="33">
        <v>8272.5300000000007</v>
      </c>
      <c r="E159" s="34"/>
    </row>
    <row r="160" spans="1:5" ht="20.25" hidden="1" customHeight="1" outlineLevel="2" x14ac:dyDescent="0.35">
      <c r="A160" s="32" t="s">
        <v>124</v>
      </c>
      <c r="B160" s="32" t="s">
        <v>70</v>
      </c>
      <c r="C160" s="32" t="s">
        <v>52</v>
      </c>
      <c r="D160" s="33">
        <v>64.12</v>
      </c>
      <c r="E160" s="34"/>
    </row>
    <row r="161" spans="1:5" ht="20.25" hidden="1" customHeight="1" outlineLevel="2" x14ac:dyDescent="0.35">
      <c r="A161" s="32" t="s">
        <v>125</v>
      </c>
      <c r="B161" s="32" t="s">
        <v>70</v>
      </c>
      <c r="C161" s="32" t="s">
        <v>52</v>
      </c>
      <c r="D161" s="33">
        <v>677.34</v>
      </c>
      <c r="E161" s="34"/>
    </row>
    <row r="162" spans="1:5" ht="20.25" hidden="1" customHeight="1" outlineLevel="2" x14ac:dyDescent="0.35">
      <c r="A162" s="32" t="s">
        <v>127</v>
      </c>
      <c r="B162" s="32" t="s">
        <v>70</v>
      </c>
      <c r="C162" s="32" t="s">
        <v>52</v>
      </c>
      <c r="D162" s="33">
        <v>1476.08</v>
      </c>
      <c r="E162" s="34"/>
    </row>
    <row r="163" spans="1:5" ht="20.25" hidden="1" customHeight="1" outlineLevel="2" x14ac:dyDescent="0.35">
      <c r="A163" s="32" t="s">
        <v>128</v>
      </c>
      <c r="B163" s="32" t="s">
        <v>70</v>
      </c>
      <c r="C163" s="32" t="s">
        <v>52</v>
      </c>
      <c r="D163" s="33">
        <v>37</v>
      </c>
      <c r="E163" s="34"/>
    </row>
    <row r="164" spans="1:5" ht="20.25" hidden="1" customHeight="1" outlineLevel="2" x14ac:dyDescent="0.35">
      <c r="A164" s="32" t="s">
        <v>129</v>
      </c>
      <c r="B164" s="32" t="s">
        <v>70</v>
      </c>
      <c r="C164" s="32" t="s">
        <v>52</v>
      </c>
      <c r="D164" s="33">
        <v>143</v>
      </c>
      <c r="E164" s="34"/>
    </row>
    <row r="165" spans="1:5" ht="20.25" hidden="1" customHeight="1" outlineLevel="2" x14ac:dyDescent="0.35">
      <c r="A165" s="32" t="s">
        <v>130</v>
      </c>
      <c r="B165" s="32" t="s">
        <v>70</v>
      </c>
      <c r="C165" s="32" t="s">
        <v>52</v>
      </c>
      <c r="D165" s="33">
        <v>6789.3</v>
      </c>
      <c r="E165" s="34"/>
    </row>
    <row r="166" spans="1:5" ht="20.25" hidden="1" customHeight="1" outlineLevel="2" x14ac:dyDescent="0.35">
      <c r="A166" s="32" t="s">
        <v>131</v>
      </c>
      <c r="B166" s="32" t="s">
        <v>70</v>
      </c>
      <c r="C166" s="32" t="s">
        <v>52</v>
      </c>
      <c r="D166" s="33">
        <v>1242.96</v>
      </c>
      <c r="E166" s="34"/>
    </row>
    <row r="167" spans="1:5" ht="20.25" hidden="1" customHeight="1" outlineLevel="2" x14ac:dyDescent="0.35">
      <c r="A167" s="32" t="s">
        <v>132</v>
      </c>
      <c r="B167" s="32" t="s">
        <v>16</v>
      </c>
      <c r="C167" s="32" t="s">
        <v>52</v>
      </c>
      <c r="D167" s="33">
        <v>144137.99</v>
      </c>
      <c r="E167" s="34"/>
    </row>
    <row r="168" spans="1:5" ht="20.25" hidden="1" customHeight="1" outlineLevel="2" x14ac:dyDescent="0.35">
      <c r="A168" s="32" t="s">
        <v>133</v>
      </c>
      <c r="B168" s="32" t="s">
        <v>70</v>
      </c>
      <c r="C168" s="32" t="s">
        <v>52</v>
      </c>
      <c r="D168" s="33">
        <v>196.12</v>
      </c>
      <c r="E168" s="34"/>
    </row>
    <row r="169" spans="1:5" ht="20.25" hidden="1" customHeight="1" outlineLevel="2" x14ac:dyDescent="0.35">
      <c r="A169" s="32" t="s">
        <v>134</v>
      </c>
      <c r="B169" s="32" t="s">
        <v>70</v>
      </c>
      <c r="C169" s="32" t="s">
        <v>52</v>
      </c>
      <c r="D169" s="33">
        <v>19210.48</v>
      </c>
      <c r="E169" s="34"/>
    </row>
    <row r="170" spans="1:5" ht="20.25" hidden="1" customHeight="1" outlineLevel="2" x14ac:dyDescent="0.35">
      <c r="A170" s="32" t="s">
        <v>135</v>
      </c>
      <c r="B170" s="32" t="s">
        <v>70</v>
      </c>
      <c r="C170" s="32" t="s">
        <v>52</v>
      </c>
      <c r="D170" s="33">
        <v>146.12</v>
      </c>
      <c r="E170" s="34"/>
    </row>
    <row r="171" spans="1:5" ht="20.25" customHeight="1" outlineLevel="1" collapsed="1" x14ac:dyDescent="0.35">
      <c r="A171" s="32"/>
      <c r="B171" s="32"/>
      <c r="C171" s="36" t="s">
        <v>139</v>
      </c>
      <c r="D171" s="33">
        <f>SUBTOTAL(9,D126:D170)</f>
        <v>8184399.5200000005</v>
      </c>
      <c r="E171" s="34"/>
    </row>
    <row r="172" spans="1:5" ht="20.25" hidden="1" customHeight="1" outlineLevel="2" x14ac:dyDescent="0.35">
      <c r="A172" s="32" t="s">
        <v>90</v>
      </c>
      <c r="B172" s="32" t="s">
        <v>23</v>
      </c>
      <c r="C172" s="32" t="s">
        <v>53</v>
      </c>
      <c r="D172" s="33">
        <v>4441954.7300000004</v>
      </c>
      <c r="E172" s="34"/>
    </row>
    <row r="173" spans="1:5" ht="20.25" hidden="1" customHeight="1" outlineLevel="2" x14ac:dyDescent="0.35">
      <c r="A173" s="32" t="s">
        <v>91</v>
      </c>
      <c r="B173" s="32" t="s">
        <v>18</v>
      </c>
      <c r="C173" s="32" t="s">
        <v>53</v>
      </c>
      <c r="D173" s="33">
        <v>1380698.66</v>
      </c>
      <c r="E173" s="34"/>
    </row>
    <row r="174" spans="1:5" ht="20.25" hidden="1" customHeight="1" outlineLevel="2" x14ac:dyDescent="0.35">
      <c r="A174" s="32" t="s">
        <v>92</v>
      </c>
      <c r="B174" s="32" t="s">
        <v>13</v>
      </c>
      <c r="C174" s="32" t="s">
        <v>53</v>
      </c>
      <c r="D174" s="33">
        <v>1159434.8799999999</v>
      </c>
      <c r="E174" s="34"/>
    </row>
    <row r="175" spans="1:5" ht="20.25" hidden="1" customHeight="1" outlineLevel="2" x14ac:dyDescent="0.35">
      <c r="A175" s="32" t="s">
        <v>93</v>
      </c>
      <c r="B175" s="32" t="s">
        <v>35</v>
      </c>
      <c r="C175" s="32" t="s">
        <v>53</v>
      </c>
      <c r="D175" s="33">
        <v>122384.28</v>
      </c>
      <c r="E175" s="34"/>
    </row>
    <row r="176" spans="1:5" ht="20.25" hidden="1" customHeight="1" outlineLevel="2" x14ac:dyDescent="0.35">
      <c r="A176" s="32" t="s">
        <v>94</v>
      </c>
      <c r="B176" s="32" t="s">
        <v>34</v>
      </c>
      <c r="C176" s="32" t="s">
        <v>53</v>
      </c>
      <c r="D176" s="33">
        <v>75133.45</v>
      </c>
      <c r="E176" s="34"/>
    </row>
    <row r="177" spans="1:5" ht="20.25" hidden="1" customHeight="1" outlineLevel="2" x14ac:dyDescent="0.35">
      <c r="A177" s="32" t="s">
        <v>95</v>
      </c>
      <c r="B177" s="32" t="s">
        <v>27</v>
      </c>
      <c r="C177" s="32" t="s">
        <v>53</v>
      </c>
      <c r="D177" s="33">
        <v>91901.73</v>
      </c>
      <c r="E177" s="34"/>
    </row>
    <row r="178" spans="1:5" ht="20.25" hidden="1" customHeight="1" outlineLevel="2" x14ac:dyDescent="0.35">
      <c r="A178" s="32" t="s">
        <v>96</v>
      </c>
      <c r="B178" s="32" t="s">
        <v>26</v>
      </c>
      <c r="C178" s="32" t="s">
        <v>53</v>
      </c>
      <c r="D178" s="33">
        <v>132193.54</v>
      </c>
      <c r="E178" s="34"/>
    </row>
    <row r="179" spans="1:5" ht="20.25" hidden="1" customHeight="1" outlineLevel="2" x14ac:dyDescent="0.35">
      <c r="A179" s="32" t="s">
        <v>97</v>
      </c>
      <c r="B179" s="32" t="s">
        <v>17</v>
      </c>
      <c r="C179" s="32" t="s">
        <v>53</v>
      </c>
      <c r="D179" s="33">
        <v>35278.699999999997</v>
      </c>
      <c r="E179" s="34"/>
    </row>
    <row r="180" spans="1:5" ht="20.25" hidden="1" customHeight="1" outlineLevel="2" x14ac:dyDescent="0.35">
      <c r="A180" s="32" t="s">
        <v>98</v>
      </c>
      <c r="B180" s="32" t="s">
        <v>21</v>
      </c>
      <c r="C180" s="32" t="s">
        <v>53</v>
      </c>
      <c r="D180" s="33">
        <v>633.14</v>
      </c>
      <c r="E180" s="34"/>
    </row>
    <row r="181" spans="1:5" ht="20.25" hidden="1" customHeight="1" outlineLevel="2" x14ac:dyDescent="0.35">
      <c r="A181" s="32" t="s">
        <v>99</v>
      </c>
      <c r="B181" s="32" t="s">
        <v>6</v>
      </c>
      <c r="C181" s="32" t="s">
        <v>53</v>
      </c>
      <c r="D181" s="33">
        <v>49873.34</v>
      </c>
      <c r="E181" s="34"/>
    </row>
    <row r="182" spans="1:5" ht="20.25" hidden="1" customHeight="1" outlineLevel="2" x14ac:dyDescent="0.35">
      <c r="A182" s="32" t="s">
        <v>100</v>
      </c>
      <c r="B182" s="32" t="s">
        <v>10</v>
      </c>
      <c r="C182" s="32" t="s">
        <v>53</v>
      </c>
      <c r="D182" s="33">
        <v>40641.620000000003</v>
      </c>
      <c r="E182" s="34"/>
    </row>
    <row r="183" spans="1:5" ht="20.25" hidden="1" customHeight="1" outlineLevel="2" x14ac:dyDescent="0.35">
      <c r="A183" s="32" t="s">
        <v>101</v>
      </c>
      <c r="B183" s="32" t="s">
        <v>13</v>
      </c>
      <c r="C183" s="32" t="s">
        <v>53</v>
      </c>
      <c r="D183" s="33">
        <v>181431.15</v>
      </c>
      <c r="E183" s="34"/>
    </row>
    <row r="184" spans="1:5" ht="20.25" hidden="1" customHeight="1" outlineLevel="2" x14ac:dyDescent="0.35">
      <c r="A184" s="32" t="s">
        <v>102</v>
      </c>
      <c r="B184" s="32" t="s">
        <v>13</v>
      </c>
      <c r="C184" s="32" t="s">
        <v>53</v>
      </c>
      <c r="D184" s="33">
        <v>1965.38</v>
      </c>
      <c r="E184" s="34"/>
    </row>
    <row r="185" spans="1:5" ht="20.25" hidden="1" customHeight="1" outlineLevel="2" x14ac:dyDescent="0.35">
      <c r="A185" s="32" t="s">
        <v>103</v>
      </c>
      <c r="B185" s="32" t="s">
        <v>3</v>
      </c>
      <c r="C185" s="32" t="s">
        <v>53</v>
      </c>
      <c r="D185" s="33">
        <v>89911.65</v>
      </c>
      <c r="E185" s="34"/>
    </row>
    <row r="186" spans="1:5" ht="20.25" hidden="1" customHeight="1" outlineLevel="2" x14ac:dyDescent="0.35">
      <c r="A186" s="32" t="s">
        <v>104</v>
      </c>
      <c r="B186" s="32" t="s">
        <v>20</v>
      </c>
      <c r="C186" s="32" t="s">
        <v>53</v>
      </c>
      <c r="D186" s="33">
        <v>142251.5</v>
      </c>
      <c r="E186" s="34"/>
    </row>
    <row r="187" spans="1:5" ht="20.25" hidden="1" customHeight="1" outlineLevel="2" x14ac:dyDescent="0.35">
      <c r="A187" s="32" t="s">
        <v>105</v>
      </c>
      <c r="B187" s="32" t="s">
        <v>5</v>
      </c>
      <c r="C187" s="32" t="s">
        <v>53</v>
      </c>
      <c r="D187" s="33">
        <v>5747.67</v>
      </c>
      <c r="E187" s="34"/>
    </row>
    <row r="188" spans="1:5" ht="20.25" hidden="1" customHeight="1" outlineLevel="2" x14ac:dyDescent="0.35">
      <c r="A188" s="32" t="s">
        <v>106</v>
      </c>
      <c r="B188" s="32" t="s">
        <v>8</v>
      </c>
      <c r="C188" s="32" t="s">
        <v>53</v>
      </c>
      <c r="D188" s="33">
        <v>19444.95</v>
      </c>
      <c r="E188" s="34"/>
    </row>
    <row r="189" spans="1:5" ht="20.25" hidden="1" customHeight="1" outlineLevel="2" x14ac:dyDescent="0.35">
      <c r="A189" s="32" t="s">
        <v>108</v>
      </c>
      <c r="B189" s="32" t="s">
        <v>23</v>
      </c>
      <c r="C189" s="32" t="s">
        <v>53</v>
      </c>
      <c r="D189" s="33">
        <v>1438.21</v>
      </c>
      <c r="E189" s="34"/>
    </row>
    <row r="190" spans="1:5" ht="20.25" hidden="1" customHeight="1" outlineLevel="2" x14ac:dyDescent="0.35">
      <c r="A190" s="32" t="s">
        <v>109</v>
      </c>
      <c r="B190" s="32" t="s">
        <v>13</v>
      </c>
      <c r="C190" s="32" t="s">
        <v>53</v>
      </c>
      <c r="D190" s="33">
        <v>900</v>
      </c>
      <c r="E190" s="34"/>
    </row>
    <row r="191" spans="1:5" ht="20.25" hidden="1" customHeight="1" outlineLevel="2" x14ac:dyDescent="0.35">
      <c r="A191" s="32" t="s">
        <v>110</v>
      </c>
      <c r="B191" s="32" t="s">
        <v>13</v>
      </c>
      <c r="C191" s="32" t="s">
        <v>53</v>
      </c>
      <c r="D191" s="33">
        <v>64</v>
      </c>
      <c r="E191" s="34"/>
    </row>
    <row r="192" spans="1:5" ht="20.25" hidden="1" customHeight="1" outlineLevel="2" x14ac:dyDescent="0.35">
      <c r="A192" s="32" t="s">
        <v>111</v>
      </c>
      <c r="B192" s="32" t="s">
        <v>20</v>
      </c>
      <c r="C192" s="32" t="s">
        <v>53</v>
      </c>
      <c r="D192" s="33">
        <v>5373.34</v>
      </c>
      <c r="E192" s="34"/>
    </row>
    <row r="193" spans="1:5" ht="20.25" hidden="1" customHeight="1" outlineLevel="2" x14ac:dyDescent="0.35">
      <c r="A193" s="32" t="s">
        <v>112</v>
      </c>
      <c r="B193" s="32" t="s">
        <v>70</v>
      </c>
      <c r="C193" s="32" t="s">
        <v>53</v>
      </c>
      <c r="D193" s="33">
        <v>278247.09000000003</v>
      </c>
      <c r="E193" s="34"/>
    </row>
    <row r="194" spans="1:5" ht="20.25" hidden="1" customHeight="1" outlineLevel="2" x14ac:dyDescent="0.35">
      <c r="A194" s="32" t="s">
        <v>113</v>
      </c>
      <c r="B194" s="32" t="s">
        <v>70</v>
      </c>
      <c r="C194" s="32" t="s">
        <v>53</v>
      </c>
      <c r="D194" s="33">
        <v>137412.66</v>
      </c>
      <c r="E194" s="34"/>
    </row>
    <row r="195" spans="1:5" ht="20.25" hidden="1" customHeight="1" outlineLevel="2" x14ac:dyDescent="0.35">
      <c r="A195" s="32" t="s">
        <v>114</v>
      </c>
      <c r="B195" s="32" t="s">
        <v>70</v>
      </c>
      <c r="C195" s="32" t="s">
        <v>53</v>
      </c>
      <c r="D195" s="33">
        <v>102328.15</v>
      </c>
      <c r="E195" s="34"/>
    </row>
    <row r="196" spans="1:5" ht="20.25" hidden="1" customHeight="1" outlineLevel="2" x14ac:dyDescent="0.35">
      <c r="A196" s="32" t="s">
        <v>115</v>
      </c>
      <c r="B196" s="32" t="s">
        <v>70</v>
      </c>
      <c r="C196" s="32" t="s">
        <v>53</v>
      </c>
      <c r="D196" s="33">
        <v>22092.63</v>
      </c>
      <c r="E196" s="34"/>
    </row>
    <row r="197" spans="1:5" ht="20.25" hidden="1" customHeight="1" outlineLevel="2" x14ac:dyDescent="0.35">
      <c r="A197" s="32" t="s">
        <v>116</v>
      </c>
      <c r="B197" s="32" t="s">
        <v>70</v>
      </c>
      <c r="C197" s="32" t="s">
        <v>53</v>
      </c>
      <c r="D197" s="33">
        <v>15677</v>
      </c>
      <c r="E197" s="34"/>
    </row>
    <row r="198" spans="1:5" ht="20.25" hidden="1" customHeight="1" outlineLevel="2" x14ac:dyDescent="0.35">
      <c r="A198" s="32" t="s">
        <v>117</v>
      </c>
      <c r="B198" s="32" t="s">
        <v>70</v>
      </c>
      <c r="C198" s="32" t="s">
        <v>53</v>
      </c>
      <c r="D198" s="33">
        <v>18172.52</v>
      </c>
      <c r="E198" s="34"/>
    </row>
    <row r="199" spans="1:5" ht="20.25" hidden="1" customHeight="1" outlineLevel="2" x14ac:dyDescent="0.35">
      <c r="A199" s="32" t="s">
        <v>118</v>
      </c>
      <c r="B199" s="32" t="s">
        <v>70</v>
      </c>
      <c r="C199" s="32" t="s">
        <v>53</v>
      </c>
      <c r="D199" s="33">
        <v>15561.88</v>
      </c>
      <c r="E199" s="34"/>
    </row>
    <row r="200" spans="1:5" ht="20.25" hidden="1" customHeight="1" outlineLevel="2" x14ac:dyDescent="0.35">
      <c r="A200" s="32" t="s">
        <v>119</v>
      </c>
      <c r="B200" s="32" t="s">
        <v>70</v>
      </c>
      <c r="C200" s="32" t="s">
        <v>53</v>
      </c>
      <c r="D200" s="33">
        <v>817.07</v>
      </c>
      <c r="E200" s="34"/>
    </row>
    <row r="201" spans="1:5" ht="20.25" hidden="1" customHeight="1" outlineLevel="2" x14ac:dyDescent="0.35">
      <c r="A201" s="32" t="s">
        <v>120</v>
      </c>
      <c r="B201" s="32" t="s">
        <v>70</v>
      </c>
      <c r="C201" s="32" t="s">
        <v>53</v>
      </c>
      <c r="D201" s="33">
        <v>7458.93</v>
      </c>
      <c r="E201" s="34"/>
    </row>
    <row r="202" spans="1:5" ht="20.25" hidden="1" customHeight="1" outlineLevel="2" x14ac:dyDescent="0.35">
      <c r="A202" s="32" t="s">
        <v>121</v>
      </c>
      <c r="B202" s="32" t="s">
        <v>70</v>
      </c>
      <c r="C202" s="32" t="s">
        <v>53</v>
      </c>
      <c r="D202" s="33">
        <v>4407.74</v>
      </c>
      <c r="E202" s="34"/>
    </row>
    <row r="203" spans="1:5" ht="20.25" hidden="1" customHeight="1" outlineLevel="2" x14ac:dyDescent="0.35">
      <c r="A203" s="32" t="s">
        <v>122</v>
      </c>
      <c r="B203" s="32" t="s">
        <v>70</v>
      </c>
      <c r="C203" s="32" t="s">
        <v>53</v>
      </c>
      <c r="D203" s="33">
        <v>7331.86</v>
      </c>
      <c r="E203" s="34"/>
    </row>
    <row r="204" spans="1:5" ht="20.25" hidden="1" customHeight="1" outlineLevel="2" x14ac:dyDescent="0.35">
      <c r="A204" s="32" t="s">
        <v>123</v>
      </c>
      <c r="B204" s="32" t="s">
        <v>70</v>
      </c>
      <c r="C204" s="32" t="s">
        <v>53</v>
      </c>
      <c r="D204" s="33">
        <v>7294.33</v>
      </c>
      <c r="E204" s="34"/>
    </row>
    <row r="205" spans="1:5" ht="20.25" hidden="1" customHeight="1" outlineLevel="2" x14ac:dyDescent="0.35">
      <c r="A205" s="32" t="s">
        <v>124</v>
      </c>
      <c r="B205" s="32" t="s">
        <v>70</v>
      </c>
      <c r="C205" s="32" t="s">
        <v>53</v>
      </c>
      <c r="D205" s="33">
        <v>788.86</v>
      </c>
      <c r="E205" s="34"/>
    </row>
    <row r="206" spans="1:5" ht="20.25" hidden="1" customHeight="1" outlineLevel="2" x14ac:dyDescent="0.35">
      <c r="A206" s="32" t="s">
        <v>125</v>
      </c>
      <c r="B206" s="32" t="s">
        <v>70</v>
      </c>
      <c r="C206" s="32" t="s">
        <v>53</v>
      </c>
      <c r="D206" s="33">
        <v>513.72</v>
      </c>
      <c r="E206" s="34"/>
    </row>
    <row r="207" spans="1:5" ht="20.25" hidden="1" customHeight="1" outlineLevel="2" x14ac:dyDescent="0.35">
      <c r="A207" s="32" t="s">
        <v>127</v>
      </c>
      <c r="B207" s="32" t="s">
        <v>70</v>
      </c>
      <c r="C207" s="32" t="s">
        <v>53</v>
      </c>
      <c r="D207" s="33">
        <v>897.45</v>
      </c>
      <c r="E207" s="34"/>
    </row>
    <row r="208" spans="1:5" ht="20.25" hidden="1" customHeight="1" outlineLevel="2" x14ac:dyDescent="0.35">
      <c r="A208" s="32" t="s">
        <v>128</v>
      </c>
      <c r="B208" s="32" t="s">
        <v>70</v>
      </c>
      <c r="C208" s="32" t="s">
        <v>53</v>
      </c>
      <c r="D208" s="33">
        <v>147.38</v>
      </c>
      <c r="E208" s="34"/>
    </row>
    <row r="209" spans="1:7" ht="20.25" hidden="1" customHeight="1" outlineLevel="2" x14ac:dyDescent="0.35">
      <c r="A209" s="32" t="s">
        <v>130</v>
      </c>
      <c r="B209" s="32" t="s">
        <v>70</v>
      </c>
      <c r="C209" s="32" t="s">
        <v>53</v>
      </c>
      <c r="D209" s="33">
        <v>8916.1299999999992</v>
      </c>
      <c r="E209" s="34"/>
    </row>
    <row r="210" spans="1:7" ht="20.25" hidden="1" customHeight="1" outlineLevel="2" x14ac:dyDescent="0.35">
      <c r="A210" s="32" t="s">
        <v>131</v>
      </c>
      <c r="B210" s="32" t="s">
        <v>70</v>
      </c>
      <c r="C210" s="32" t="s">
        <v>53</v>
      </c>
      <c r="D210" s="33">
        <v>1431.21</v>
      </c>
      <c r="E210" s="34"/>
    </row>
    <row r="211" spans="1:7" ht="20.25" hidden="1" customHeight="1" outlineLevel="2" x14ac:dyDescent="0.35">
      <c r="A211" s="32" t="s">
        <v>132</v>
      </c>
      <c r="B211" s="32" t="s">
        <v>16</v>
      </c>
      <c r="C211" s="32" t="s">
        <v>53</v>
      </c>
      <c r="D211" s="33">
        <v>155945.95000000001</v>
      </c>
      <c r="E211" s="34"/>
    </row>
    <row r="212" spans="1:7" ht="20.25" hidden="1" customHeight="1" outlineLevel="2" x14ac:dyDescent="0.35">
      <c r="A212" s="32" t="s">
        <v>133</v>
      </c>
      <c r="B212" s="32" t="s">
        <v>70</v>
      </c>
      <c r="C212" s="32" t="s">
        <v>53</v>
      </c>
      <c r="D212" s="33">
        <v>47.55</v>
      </c>
      <c r="E212" s="34"/>
    </row>
    <row r="213" spans="1:7" ht="20.25" hidden="1" customHeight="1" outlineLevel="2" x14ac:dyDescent="0.35">
      <c r="A213" s="32" t="s">
        <v>134</v>
      </c>
      <c r="B213" s="32" t="s">
        <v>70</v>
      </c>
      <c r="C213" s="32" t="s">
        <v>53</v>
      </c>
      <c r="D213" s="33">
        <v>26094.68</v>
      </c>
      <c r="E213" s="34"/>
    </row>
    <row r="214" spans="1:7" ht="20.25" customHeight="1" outlineLevel="1" collapsed="1" x14ac:dyDescent="0.35">
      <c r="A214" s="37"/>
      <c r="B214" s="37"/>
      <c r="C214" s="39" t="s">
        <v>140</v>
      </c>
      <c r="D214" s="38">
        <f>SUBTOTAL(9,D172:D213)</f>
        <v>8790240.7100000046</v>
      </c>
      <c r="E214" s="34"/>
    </row>
    <row r="215" spans="1:7" ht="20.25" customHeight="1" x14ac:dyDescent="0.35">
      <c r="A215" s="37"/>
      <c r="B215" s="37"/>
      <c r="C215" s="39" t="s">
        <v>141</v>
      </c>
      <c r="D215" s="38">
        <f>SUBTOTAL(9,D2:D213)</f>
        <v>41789382.100000016</v>
      </c>
      <c r="E215" s="34"/>
    </row>
    <row r="216" spans="1:7" ht="20.25" customHeight="1" x14ac:dyDescent="0.35">
      <c r="D216" s="34"/>
      <c r="E216" s="34"/>
    </row>
    <row r="220" spans="1:7" ht="42.75" customHeight="1" x14ac:dyDescent="0.35">
      <c r="B220" s="31" t="s">
        <v>1</v>
      </c>
      <c r="C220" s="31" t="s">
        <v>86</v>
      </c>
      <c r="E220" s="46" t="s">
        <v>142</v>
      </c>
      <c r="G220" s="46" t="s">
        <v>143</v>
      </c>
    </row>
    <row r="221" spans="1:7" ht="20.25" customHeight="1" x14ac:dyDescent="0.35">
      <c r="B221" s="32" t="s">
        <v>38</v>
      </c>
      <c r="C221" s="33">
        <v>7962674.0300000003</v>
      </c>
      <c r="E221" s="40">
        <f>C221-D41</f>
        <v>0</v>
      </c>
      <c r="G221" s="7" cm="1">
        <f t="array" ref="G221">C221-SUM('Original Data'!BD5:BD16+SUM('Original Data'!BF5:BH16))</f>
        <v>0</v>
      </c>
    </row>
    <row r="222" spans="1:7" ht="20.25" customHeight="1" x14ac:dyDescent="0.35">
      <c r="B222" s="32" t="s">
        <v>50</v>
      </c>
      <c r="C222" s="33">
        <v>9261236.5299999993</v>
      </c>
      <c r="E222" s="40">
        <f>C222-D85</f>
        <v>0</v>
      </c>
      <c r="G222" s="7">
        <f>C222-SUM('Original Data'!BD17:BH28)</f>
        <v>0</v>
      </c>
    </row>
    <row r="223" spans="1:7" ht="20.25" customHeight="1" x14ac:dyDescent="0.35">
      <c r="B223" s="32" t="s">
        <v>51</v>
      </c>
      <c r="C223" s="33">
        <v>7590831.3099999996</v>
      </c>
      <c r="E223" s="40">
        <f>C223-D125</f>
        <v>0</v>
      </c>
      <c r="G223" s="7">
        <f>C223-SUM('Original Data'!BD29:BH40)</f>
        <v>0</v>
      </c>
    </row>
    <row r="224" spans="1:7" ht="20.25" customHeight="1" x14ac:dyDescent="0.35">
      <c r="B224" s="32" t="s">
        <v>52</v>
      </c>
      <c r="C224" s="33">
        <v>8184399.5199999996</v>
      </c>
      <c r="E224" s="40">
        <f>C224-D171</f>
        <v>0</v>
      </c>
      <c r="G224" s="7">
        <f>C224-SUM('Original Data'!BD41:BH52)</f>
        <v>0</v>
      </c>
    </row>
    <row r="225" spans="2:7" ht="20.25" customHeight="1" x14ac:dyDescent="0.35">
      <c r="B225" s="32" t="s">
        <v>53</v>
      </c>
      <c r="C225" s="33">
        <v>8790240.7100000009</v>
      </c>
      <c r="E225" s="40">
        <f>C225-D214</f>
        <v>0</v>
      </c>
      <c r="G225" s="7">
        <f>C225-SUM('Original Data'!BD53:BH64)</f>
        <v>0</v>
      </c>
    </row>
  </sheetData>
  <sortState xmlns:xlrd2="http://schemas.microsoft.com/office/spreadsheetml/2017/richdata2" ref="A2:D213">
    <sortCondition ref="C205:C2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344B0-5300-4C13-A028-90514B45D367}">
  <dimension ref="A6:S69"/>
  <sheetViews>
    <sheetView showGridLines="0" tabSelected="1" zoomScale="60" zoomScaleNormal="60" workbookViewId="0">
      <selection activeCell="X9" sqref="X9"/>
    </sheetView>
  </sheetViews>
  <sheetFormatPr defaultRowHeight="14.5" x14ac:dyDescent="0.35"/>
  <cols>
    <col min="1" max="1" width="4.7265625" customWidth="1"/>
    <col min="2" max="2" width="10.26953125" style="28" customWidth="1"/>
    <col min="3" max="3" width="9.54296875" style="28" customWidth="1"/>
    <col min="4" max="4" width="17.81640625" customWidth="1"/>
    <col min="5" max="5" width="17.81640625" style="14" customWidth="1"/>
    <col min="6" max="11" width="17.81640625" customWidth="1"/>
    <col min="12" max="12" width="11.453125" customWidth="1"/>
    <col min="13" max="13" width="17.81640625" customWidth="1"/>
    <col min="14" max="14" width="17.81640625" style="14" customWidth="1"/>
    <col min="15" max="16" width="17.81640625" customWidth="1"/>
    <col min="17" max="17" width="19.81640625" customWidth="1"/>
    <col min="18" max="18" width="18.7265625" customWidth="1"/>
    <col min="19" max="19" width="13.81640625" bestFit="1" customWidth="1"/>
  </cols>
  <sheetData>
    <row r="6" spans="2:19" ht="23.5" x14ac:dyDescent="0.55000000000000004"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2:19" ht="23.5" x14ac:dyDescent="0.55000000000000004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2:19" ht="18.5" x14ac:dyDescent="0.45">
      <c r="B8" s="63" t="s">
        <v>149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5"/>
      <c r="R8" s="48" t="s">
        <v>148</v>
      </c>
      <c r="S8" s="48" t="s">
        <v>152</v>
      </c>
    </row>
    <row r="9" spans="2:19" ht="42" customHeight="1" x14ac:dyDescent="0.45">
      <c r="B9" s="49" t="s">
        <v>0</v>
      </c>
      <c r="C9" s="49" t="s">
        <v>1</v>
      </c>
      <c r="D9" s="49" t="s">
        <v>81</v>
      </c>
      <c r="E9" s="49" t="s">
        <v>82</v>
      </c>
      <c r="F9" s="49" t="s">
        <v>144</v>
      </c>
      <c r="G9" s="49" t="s">
        <v>145</v>
      </c>
      <c r="H9" s="49" t="s">
        <v>83</v>
      </c>
      <c r="I9" s="49" t="s">
        <v>84</v>
      </c>
      <c r="J9" s="49" t="s">
        <v>146</v>
      </c>
      <c r="K9" s="49" t="s">
        <v>27</v>
      </c>
      <c r="L9" s="49" t="s">
        <v>85</v>
      </c>
      <c r="M9" s="49" t="s">
        <v>10</v>
      </c>
      <c r="N9" s="49" t="s">
        <v>8</v>
      </c>
      <c r="O9" s="49" t="s">
        <v>147</v>
      </c>
      <c r="P9" s="50" t="s">
        <v>150</v>
      </c>
      <c r="Q9" s="53" t="s">
        <v>151</v>
      </c>
      <c r="R9" s="61" t="s">
        <v>153</v>
      </c>
      <c r="S9" s="60" t="s">
        <v>154</v>
      </c>
    </row>
    <row r="10" spans="2:19" x14ac:dyDescent="0.35">
      <c r="B10" s="29" t="s">
        <v>37</v>
      </c>
      <c r="C10" s="29" t="s">
        <v>38</v>
      </c>
      <c r="D10" s="27">
        <v>5163.57</v>
      </c>
      <c r="E10" s="27">
        <v>4669.54</v>
      </c>
      <c r="F10" s="27">
        <v>122685.56</v>
      </c>
      <c r="G10" s="27">
        <v>174722.5</v>
      </c>
      <c r="H10" s="27">
        <v>8333.17</v>
      </c>
      <c r="I10" s="27">
        <v>14105.9</v>
      </c>
      <c r="J10" s="27">
        <v>477968.08</v>
      </c>
      <c r="K10" s="27">
        <v>14186.15</v>
      </c>
      <c r="L10" s="27"/>
      <c r="M10" s="27">
        <v>4125.8599999999997</v>
      </c>
      <c r="N10" s="27">
        <v>2387.31</v>
      </c>
      <c r="O10" s="27">
        <v>1812.56</v>
      </c>
      <c r="P10" s="51">
        <v>56371.47</v>
      </c>
      <c r="Q10" s="54">
        <f>SUM(D10:P10)</f>
        <v>886531.67000000016</v>
      </c>
      <c r="R10" s="57">
        <v>33728.499999999993</v>
      </c>
      <c r="S10" s="59">
        <f t="shared" ref="S10:S41" si="0">Q10+R10</f>
        <v>920260.17000000016</v>
      </c>
    </row>
    <row r="11" spans="2:19" x14ac:dyDescent="0.35">
      <c r="B11" s="29" t="s">
        <v>39</v>
      </c>
      <c r="C11" s="29" t="s">
        <v>38</v>
      </c>
      <c r="D11" s="27">
        <v>3958.58</v>
      </c>
      <c r="E11" s="27">
        <v>4141.6000000000004</v>
      </c>
      <c r="F11" s="27">
        <v>94454.81</v>
      </c>
      <c r="G11" s="27">
        <v>117753.13</v>
      </c>
      <c r="H11" s="27">
        <v>4479.8500000000004</v>
      </c>
      <c r="I11" s="27">
        <v>14236.53</v>
      </c>
      <c r="J11" s="27">
        <v>356240.46</v>
      </c>
      <c r="K11" s="27">
        <v>13768.24</v>
      </c>
      <c r="L11" s="27"/>
      <c r="M11" s="27">
        <v>5459.06</v>
      </c>
      <c r="N11" s="27">
        <v>1945.85</v>
      </c>
      <c r="O11" s="27">
        <v>2081.66</v>
      </c>
      <c r="P11" s="51">
        <v>53353.9</v>
      </c>
      <c r="Q11" s="54">
        <f t="shared" ref="Q11:Q69" si="1">SUM(D11:P11)</f>
        <v>671873.67</v>
      </c>
      <c r="R11" s="57">
        <v>24001.09</v>
      </c>
      <c r="S11" s="54">
        <f t="shared" si="0"/>
        <v>695874.76</v>
      </c>
    </row>
    <row r="12" spans="2:19" x14ac:dyDescent="0.35">
      <c r="B12" s="29" t="s">
        <v>40</v>
      </c>
      <c r="C12" s="29" t="s">
        <v>38</v>
      </c>
      <c r="D12" s="27">
        <v>4489.9799999999996</v>
      </c>
      <c r="E12" s="27">
        <v>3418.1</v>
      </c>
      <c r="F12" s="27">
        <v>83267.960000000006</v>
      </c>
      <c r="G12" s="27">
        <v>218543.35</v>
      </c>
      <c r="H12" s="27">
        <v>5818.59</v>
      </c>
      <c r="I12" s="27">
        <v>11676.95</v>
      </c>
      <c r="J12" s="27">
        <v>267950.02</v>
      </c>
      <c r="K12" s="27">
        <v>9818.48</v>
      </c>
      <c r="L12" s="27"/>
      <c r="M12" s="27">
        <v>4291.99</v>
      </c>
      <c r="N12" s="27">
        <v>1227.1099999999999</v>
      </c>
      <c r="O12" s="27">
        <v>735.72</v>
      </c>
      <c r="P12" s="51">
        <v>41436.92</v>
      </c>
      <c r="Q12" s="54">
        <f t="shared" si="1"/>
        <v>652675.17000000004</v>
      </c>
      <c r="R12" s="57">
        <v>19911.86</v>
      </c>
      <c r="S12" s="54">
        <f t="shared" si="0"/>
        <v>672587.03</v>
      </c>
    </row>
    <row r="13" spans="2:19" x14ac:dyDescent="0.35">
      <c r="B13" s="29" t="s">
        <v>41</v>
      </c>
      <c r="C13" s="29" t="s">
        <v>38</v>
      </c>
      <c r="D13" s="27">
        <v>1744.88</v>
      </c>
      <c r="E13" s="27">
        <v>858.58</v>
      </c>
      <c r="F13" s="27">
        <v>20767.57</v>
      </c>
      <c r="G13" s="27">
        <v>27481.440000000002</v>
      </c>
      <c r="H13" s="27">
        <v>2272.08</v>
      </c>
      <c r="I13" s="27">
        <v>4604.62</v>
      </c>
      <c r="J13" s="27">
        <v>68056.89</v>
      </c>
      <c r="K13" s="27">
        <v>2112.42</v>
      </c>
      <c r="L13" s="27"/>
      <c r="M13" s="27">
        <v>1958.73</v>
      </c>
      <c r="N13" s="27">
        <v>366.1</v>
      </c>
      <c r="O13" s="27">
        <v>253.24</v>
      </c>
      <c r="P13" s="51">
        <v>9323.41</v>
      </c>
      <c r="Q13" s="54">
        <f t="shared" si="1"/>
        <v>139799.96</v>
      </c>
      <c r="R13" s="57">
        <v>4712.8399999999992</v>
      </c>
      <c r="S13" s="54">
        <f t="shared" si="0"/>
        <v>144512.79999999999</v>
      </c>
    </row>
    <row r="14" spans="2:19" x14ac:dyDescent="0.35">
      <c r="B14" s="29" t="s">
        <v>42</v>
      </c>
      <c r="C14" s="29" t="s">
        <v>38</v>
      </c>
      <c r="D14" s="27">
        <v>8466.2800000000007</v>
      </c>
      <c r="E14" s="27">
        <v>442.91</v>
      </c>
      <c r="F14" s="27">
        <v>19537.86</v>
      </c>
      <c r="G14" s="27">
        <v>95568.790000000008</v>
      </c>
      <c r="H14" s="27">
        <v>1223.94</v>
      </c>
      <c r="I14" s="27">
        <v>4224.3900000000003</v>
      </c>
      <c r="J14" s="27">
        <v>90992.1</v>
      </c>
      <c r="K14" s="27">
        <v>4380.6099999999997</v>
      </c>
      <c r="L14" s="27"/>
      <c r="M14" s="27">
        <v>962.63</v>
      </c>
      <c r="N14" s="27">
        <v>468.77</v>
      </c>
      <c r="O14" s="27">
        <v>191.67</v>
      </c>
      <c r="P14" s="51">
        <v>13092.55</v>
      </c>
      <c r="Q14" s="54">
        <f t="shared" si="1"/>
        <v>239552.5</v>
      </c>
      <c r="R14" s="57">
        <v>4938.57</v>
      </c>
      <c r="S14" s="54">
        <f t="shared" si="0"/>
        <v>244491.07</v>
      </c>
    </row>
    <row r="15" spans="2:19" x14ac:dyDescent="0.35">
      <c r="B15" s="29" t="s">
        <v>43</v>
      </c>
      <c r="C15" s="29" t="s">
        <v>38</v>
      </c>
      <c r="D15" s="27">
        <v>1764.42</v>
      </c>
      <c r="E15" s="27">
        <v>4313.96</v>
      </c>
      <c r="F15" s="27">
        <v>71894.740000000005</v>
      </c>
      <c r="G15" s="27">
        <v>92347.61</v>
      </c>
      <c r="H15" s="27">
        <v>3370.29</v>
      </c>
      <c r="I15" s="27">
        <v>6812.27</v>
      </c>
      <c r="J15" s="27">
        <v>243428.5</v>
      </c>
      <c r="K15" s="27">
        <v>7703.62</v>
      </c>
      <c r="L15" s="27"/>
      <c r="M15" s="27">
        <v>2009.19</v>
      </c>
      <c r="N15" s="27">
        <v>832.58</v>
      </c>
      <c r="O15" s="27">
        <v>1826.42</v>
      </c>
      <c r="P15" s="51">
        <v>49582.37</v>
      </c>
      <c r="Q15" s="54">
        <f t="shared" si="1"/>
        <v>485885.97000000003</v>
      </c>
      <c r="R15" s="57">
        <v>15161.15</v>
      </c>
      <c r="S15" s="54">
        <f t="shared" si="0"/>
        <v>501047.12000000005</v>
      </c>
    </row>
    <row r="16" spans="2:19" x14ac:dyDescent="0.35">
      <c r="B16" s="29" t="s">
        <v>44</v>
      </c>
      <c r="C16" s="29" t="s">
        <v>38</v>
      </c>
      <c r="D16" s="27">
        <v>9233.4500000000007</v>
      </c>
      <c r="E16" s="27">
        <v>5586.49</v>
      </c>
      <c r="F16" s="27">
        <v>100029.23</v>
      </c>
      <c r="G16" s="27">
        <v>215967.26</v>
      </c>
      <c r="H16" s="27">
        <v>7197.32</v>
      </c>
      <c r="I16" s="27">
        <v>13010.44</v>
      </c>
      <c r="J16" s="27">
        <v>302370.12</v>
      </c>
      <c r="K16" s="27">
        <v>7871</v>
      </c>
      <c r="L16" s="27"/>
      <c r="M16" s="27">
        <v>4618.22</v>
      </c>
      <c r="N16" s="27">
        <v>1338.82</v>
      </c>
      <c r="O16" s="27">
        <v>1731.32</v>
      </c>
      <c r="P16" s="51">
        <v>58407.8</v>
      </c>
      <c r="Q16" s="54">
        <f t="shared" si="1"/>
        <v>727361.47</v>
      </c>
      <c r="R16" s="57">
        <v>24234.260000000002</v>
      </c>
      <c r="S16" s="54">
        <f t="shared" si="0"/>
        <v>751595.73</v>
      </c>
    </row>
    <row r="17" spans="1:19" x14ac:dyDescent="0.35">
      <c r="B17" s="29" t="s">
        <v>45</v>
      </c>
      <c r="C17" s="29" t="s">
        <v>38</v>
      </c>
      <c r="D17" s="27">
        <v>6348.26</v>
      </c>
      <c r="E17" s="27">
        <v>7883.3899999999994</v>
      </c>
      <c r="F17" s="27">
        <v>106766.36</v>
      </c>
      <c r="G17" s="27">
        <v>174995.88</v>
      </c>
      <c r="H17" s="27">
        <v>6147.22</v>
      </c>
      <c r="I17" s="27">
        <v>11816.27</v>
      </c>
      <c r="J17" s="27">
        <v>358958.55</v>
      </c>
      <c r="K17" s="27">
        <v>10461.64</v>
      </c>
      <c r="L17" s="27"/>
      <c r="M17" s="27">
        <v>3523.44</v>
      </c>
      <c r="N17" s="27">
        <v>1792.14</v>
      </c>
      <c r="O17" s="27">
        <v>2105.59</v>
      </c>
      <c r="P17" s="51">
        <v>61720.05</v>
      </c>
      <c r="Q17" s="54">
        <f t="shared" si="1"/>
        <v>752518.78999999992</v>
      </c>
      <c r="R17" s="57">
        <v>28505.61</v>
      </c>
      <c r="S17" s="54">
        <f t="shared" si="0"/>
        <v>781024.39999999991</v>
      </c>
    </row>
    <row r="18" spans="1:19" x14ac:dyDescent="0.35">
      <c r="B18" s="29" t="s">
        <v>46</v>
      </c>
      <c r="C18" s="29" t="s">
        <v>38</v>
      </c>
      <c r="D18" s="27">
        <v>4921.78</v>
      </c>
      <c r="E18" s="27">
        <v>7802.65</v>
      </c>
      <c r="F18" s="27">
        <v>102445.22</v>
      </c>
      <c r="G18" s="27">
        <v>168748.44999999998</v>
      </c>
      <c r="H18" s="27">
        <v>5261.14</v>
      </c>
      <c r="I18" s="27">
        <v>12056.73</v>
      </c>
      <c r="J18" s="27">
        <v>345169.03</v>
      </c>
      <c r="K18" s="27">
        <v>7207.84</v>
      </c>
      <c r="L18" s="27"/>
      <c r="M18" s="27">
        <v>2947.7</v>
      </c>
      <c r="N18" s="27">
        <v>1360.49</v>
      </c>
      <c r="O18" s="27">
        <v>1786.56</v>
      </c>
      <c r="P18" s="51">
        <v>59713.49</v>
      </c>
      <c r="Q18" s="54">
        <f t="shared" si="1"/>
        <v>719421.08</v>
      </c>
      <c r="R18" s="57">
        <v>21391.39</v>
      </c>
      <c r="S18" s="54">
        <f t="shared" si="0"/>
        <v>740812.47</v>
      </c>
    </row>
    <row r="19" spans="1:19" x14ac:dyDescent="0.35">
      <c r="B19" s="29" t="s">
        <v>47</v>
      </c>
      <c r="C19" s="29" t="s">
        <v>38</v>
      </c>
      <c r="D19" s="27">
        <v>12982.31</v>
      </c>
      <c r="E19" s="27">
        <v>5674.55</v>
      </c>
      <c r="F19" s="27">
        <v>123377.51</v>
      </c>
      <c r="G19" s="27">
        <v>245607.66999999998</v>
      </c>
      <c r="H19" s="27">
        <v>6447.07</v>
      </c>
      <c r="I19" s="27">
        <v>13705.73</v>
      </c>
      <c r="J19" s="27">
        <v>391900.87</v>
      </c>
      <c r="K19" s="27">
        <v>10807.09</v>
      </c>
      <c r="L19" s="27"/>
      <c r="M19" s="27">
        <v>4932.3900000000003</v>
      </c>
      <c r="N19" s="27">
        <v>1600.16</v>
      </c>
      <c r="O19" s="27">
        <v>1177.96</v>
      </c>
      <c r="P19" s="51">
        <v>64050.02</v>
      </c>
      <c r="Q19" s="54">
        <f t="shared" si="1"/>
        <v>882263.33</v>
      </c>
      <c r="R19" s="57">
        <v>26361.38</v>
      </c>
      <c r="S19" s="54">
        <f t="shared" si="0"/>
        <v>908624.71</v>
      </c>
    </row>
    <row r="20" spans="1:19" x14ac:dyDescent="0.35">
      <c r="B20" s="29" t="s">
        <v>48</v>
      </c>
      <c r="C20" s="29" t="s">
        <v>38</v>
      </c>
      <c r="D20" s="27">
        <v>8953.89</v>
      </c>
      <c r="E20" s="27">
        <v>4677.4799999999996</v>
      </c>
      <c r="F20" s="27">
        <v>115274.35</v>
      </c>
      <c r="G20" s="27">
        <v>200535.2</v>
      </c>
      <c r="H20" s="27">
        <v>7953.8</v>
      </c>
      <c r="I20" s="27">
        <v>16096.3</v>
      </c>
      <c r="J20" s="27">
        <v>380742.09</v>
      </c>
      <c r="K20" s="27">
        <v>12295.93</v>
      </c>
      <c r="L20" s="27"/>
      <c r="M20" s="27">
        <v>5537.49</v>
      </c>
      <c r="N20" s="27">
        <v>2508.98</v>
      </c>
      <c r="O20" s="27">
        <v>1965.92</v>
      </c>
      <c r="P20" s="51">
        <v>62366.78</v>
      </c>
      <c r="Q20" s="54">
        <f t="shared" si="1"/>
        <v>818908.2100000002</v>
      </c>
      <c r="R20" s="57">
        <v>27268.699999999997</v>
      </c>
      <c r="S20" s="54">
        <f t="shared" si="0"/>
        <v>846176.91000000015</v>
      </c>
    </row>
    <row r="21" spans="1:19" x14ac:dyDescent="0.35">
      <c r="B21" s="29" t="s">
        <v>49</v>
      </c>
      <c r="C21" s="29" t="s">
        <v>38</v>
      </c>
      <c r="D21" s="27">
        <v>5455.3</v>
      </c>
      <c r="E21" s="27">
        <v>8341.7000000000007</v>
      </c>
      <c r="F21" s="27">
        <v>103271.59</v>
      </c>
      <c r="G21" s="27">
        <v>131700.32999999999</v>
      </c>
      <c r="H21" s="27">
        <v>7348.79</v>
      </c>
      <c r="I21" s="27">
        <v>15177.75</v>
      </c>
      <c r="J21" s="27">
        <v>376382.64</v>
      </c>
      <c r="K21" s="27">
        <v>11094.88</v>
      </c>
      <c r="L21" s="27"/>
      <c r="M21" s="27">
        <v>3536.78</v>
      </c>
      <c r="N21" s="27">
        <v>1461.61</v>
      </c>
      <c r="O21" s="27">
        <v>1608.68</v>
      </c>
      <c r="P21" s="51">
        <v>64072.36</v>
      </c>
      <c r="Q21" s="54">
        <f t="shared" si="1"/>
        <v>729452.41</v>
      </c>
      <c r="R21" s="57">
        <v>26214.449999999997</v>
      </c>
      <c r="S21" s="54">
        <f t="shared" si="0"/>
        <v>755666.86</v>
      </c>
    </row>
    <row r="22" spans="1:19" s="14" customFormat="1" x14ac:dyDescent="0.35">
      <c r="A22"/>
      <c r="B22" s="30" t="s">
        <v>37</v>
      </c>
      <c r="C22" s="30" t="s">
        <v>50</v>
      </c>
      <c r="D22" s="3">
        <v>5235.76</v>
      </c>
      <c r="E22" s="3">
        <v>2924.5899999999997</v>
      </c>
      <c r="F22" s="3">
        <v>105611.67</v>
      </c>
      <c r="G22" s="3">
        <v>141291.88</v>
      </c>
      <c r="H22" s="3">
        <v>5951.38</v>
      </c>
      <c r="I22" s="3">
        <v>13543.11</v>
      </c>
      <c r="J22" s="3">
        <v>344026.7</v>
      </c>
      <c r="K22" s="3">
        <v>10446.379999999999</v>
      </c>
      <c r="L22" s="3"/>
      <c r="M22" s="3">
        <v>4186.1400000000003</v>
      </c>
      <c r="N22" s="3">
        <v>1718.57</v>
      </c>
      <c r="O22" s="3">
        <v>653.6</v>
      </c>
      <c r="P22" s="52">
        <v>53619.9</v>
      </c>
      <c r="Q22" s="55">
        <f t="shared" si="1"/>
        <v>689209.68</v>
      </c>
      <c r="R22" s="58">
        <v>22586.48</v>
      </c>
      <c r="S22" s="55">
        <f t="shared" si="0"/>
        <v>711796.16</v>
      </c>
    </row>
    <row r="23" spans="1:19" x14ac:dyDescent="0.35">
      <c r="B23" s="30" t="s">
        <v>39</v>
      </c>
      <c r="C23" s="30" t="s">
        <v>50</v>
      </c>
      <c r="D23" s="3">
        <v>12430.71</v>
      </c>
      <c r="E23" s="3">
        <v>4776.5999999999995</v>
      </c>
      <c r="F23" s="3">
        <v>82369.66</v>
      </c>
      <c r="G23" s="3">
        <v>159316.12999999998</v>
      </c>
      <c r="H23" s="3">
        <v>7606.99</v>
      </c>
      <c r="I23" s="3">
        <v>12066.48</v>
      </c>
      <c r="J23" s="3">
        <v>333346.03999999998</v>
      </c>
      <c r="K23" s="3">
        <v>7017.45</v>
      </c>
      <c r="L23" s="3"/>
      <c r="M23" s="3">
        <v>3711.28</v>
      </c>
      <c r="N23" s="3">
        <v>1864.33</v>
      </c>
      <c r="O23" s="3">
        <v>2012.87</v>
      </c>
      <c r="P23" s="52">
        <v>46621.47</v>
      </c>
      <c r="Q23" s="55">
        <f t="shared" si="1"/>
        <v>673140.00999999978</v>
      </c>
      <c r="R23" s="58">
        <v>23124.31</v>
      </c>
      <c r="S23" s="55">
        <f t="shared" si="0"/>
        <v>696264.31999999983</v>
      </c>
    </row>
    <row r="24" spans="1:19" x14ac:dyDescent="0.35">
      <c r="B24" s="30" t="s">
        <v>40</v>
      </c>
      <c r="C24" s="30" t="s">
        <v>50</v>
      </c>
      <c r="D24" s="3">
        <v>8944.14</v>
      </c>
      <c r="E24" s="3">
        <v>6374.83</v>
      </c>
      <c r="F24" s="3">
        <v>114013.51</v>
      </c>
      <c r="G24" s="3">
        <v>198236.13999999998</v>
      </c>
      <c r="H24" s="3">
        <v>4890.2</v>
      </c>
      <c r="I24" s="3">
        <v>14237.61</v>
      </c>
      <c r="J24" s="3">
        <v>406182</v>
      </c>
      <c r="K24" s="3">
        <v>10618.9</v>
      </c>
      <c r="L24" s="3"/>
      <c r="M24" s="3">
        <v>4473.91</v>
      </c>
      <c r="N24" s="3">
        <v>2147.62</v>
      </c>
      <c r="O24" s="3">
        <v>1103.08</v>
      </c>
      <c r="P24" s="52">
        <v>65834.87</v>
      </c>
      <c r="Q24" s="55">
        <f t="shared" si="1"/>
        <v>837056.80999999994</v>
      </c>
      <c r="R24" s="58">
        <v>28129.920000000002</v>
      </c>
      <c r="S24" s="55">
        <f t="shared" si="0"/>
        <v>865186.73</v>
      </c>
    </row>
    <row r="25" spans="1:19" x14ac:dyDescent="0.35">
      <c r="B25" s="30" t="s">
        <v>41</v>
      </c>
      <c r="C25" s="30" t="s">
        <v>50</v>
      </c>
      <c r="D25" s="3">
        <v>7031.02</v>
      </c>
      <c r="E25" s="3">
        <v>5112.63</v>
      </c>
      <c r="F25" s="3">
        <v>106295.74</v>
      </c>
      <c r="G25" s="3">
        <v>182126.34</v>
      </c>
      <c r="H25" s="3">
        <v>7361.37</v>
      </c>
      <c r="I25" s="3">
        <v>14824.35</v>
      </c>
      <c r="J25" s="3">
        <v>406632.57</v>
      </c>
      <c r="K25" s="3">
        <v>11100.06</v>
      </c>
      <c r="L25" s="3"/>
      <c r="M25" s="3">
        <v>5013.43</v>
      </c>
      <c r="N25" s="3">
        <v>2063.02</v>
      </c>
      <c r="O25" s="3">
        <v>2547.16</v>
      </c>
      <c r="P25" s="52">
        <v>69481.13</v>
      </c>
      <c r="Q25" s="55">
        <f t="shared" si="1"/>
        <v>819588.82000000018</v>
      </c>
      <c r="R25" s="58">
        <v>29366.350000000002</v>
      </c>
      <c r="S25" s="55">
        <f t="shared" si="0"/>
        <v>848955.17000000016</v>
      </c>
    </row>
    <row r="26" spans="1:19" x14ac:dyDescent="0.35">
      <c r="B26" s="30" t="s">
        <v>42</v>
      </c>
      <c r="C26" s="30" t="s">
        <v>50</v>
      </c>
      <c r="D26" s="3">
        <v>4982.5</v>
      </c>
      <c r="E26" s="3">
        <v>2635.14</v>
      </c>
      <c r="F26" s="3">
        <v>99882.57</v>
      </c>
      <c r="G26" s="3">
        <v>179916.25</v>
      </c>
      <c r="H26" s="3">
        <v>5068.04</v>
      </c>
      <c r="I26" s="3">
        <v>12857.8</v>
      </c>
      <c r="J26" s="3">
        <v>326802.21999999997</v>
      </c>
      <c r="K26" s="3">
        <v>5746.24</v>
      </c>
      <c r="L26" s="3"/>
      <c r="M26" s="3">
        <v>5057.74</v>
      </c>
      <c r="N26" s="3">
        <v>2720.41</v>
      </c>
      <c r="O26" s="3">
        <v>1722.68</v>
      </c>
      <c r="P26" s="52">
        <v>65639.3</v>
      </c>
      <c r="Q26" s="55">
        <f t="shared" si="1"/>
        <v>713030.89000000013</v>
      </c>
      <c r="R26" s="58">
        <v>22502.58</v>
      </c>
      <c r="S26" s="55">
        <f t="shared" si="0"/>
        <v>735533.47000000009</v>
      </c>
    </row>
    <row r="27" spans="1:19" x14ac:dyDescent="0.35">
      <c r="B27" s="30" t="s">
        <v>43</v>
      </c>
      <c r="C27" s="30" t="s">
        <v>50</v>
      </c>
      <c r="D27" s="3">
        <v>6070.17</v>
      </c>
      <c r="E27" s="3">
        <v>3243.14</v>
      </c>
      <c r="F27" s="3">
        <v>75014.41</v>
      </c>
      <c r="G27" s="3">
        <v>107715.28</v>
      </c>
      <c r="H27" s="3">
        <v>4505.82</v>
      </c>
      <c r="I27" s="3">
        <v>10748.83</v>
      </c>
      <c r="J27" s="3">
        <v>363166.82</v>
      </c>
      <c r="K27" s="3">
        <v>7148.42</v>
      </c>
      <c r="L27" s="3"/>
      <c r="M27" s="3">
        <v>5560.04</v>
      </c>
      <c r="N27" s="3">
        <v>2160.2600000000002</v>
      </c>
      <c r="O27" s="3">
        <v>1250.08</v>
      </c>
      <c r="P27" s="52">
        <v>65498.45</v>
      </c>
      <c r="Q27" s="55">
        <f t="shared" si="1"/>
        <v>652081.72</v>
      </c>
      <c r="R27" s="58">
        <v>22415.37</v>
      </c>
      <c r="S27" s="55">
        <f t="shared" si="0"/>
        <v>674497.09</v>
      </c>
    </row>
    <row r="28" spans="1:19" x14ac:dyDescent="0.35">
      <c r="B28" s="30" t="s">
        <v>44</v>
      </c>
      <c r="C28" s="30" t="s">
        <v>50</v>
      </c>
      <c r="D28" s="3">
        <v>14845.56</v>
      </c>
      <c r="E28" s="3">
        <v>4383.47</v>
      </c>
      <c r="F28" s="3">
        <v>105712.65</v>
      </c>
      <c r="G28" s="3">
        <v>220389.7</v>
      </c>
      <c r="H28" s="3">
        <v>5151</v>
      </c>
      <c r="I28" s="3">
        <v>10442.68</v>
      </c>
      <c r="J28" s="3">
        <v>375786.99</v>
      </c>
      <c r="K28" s="3">
        <v>7729.94</v>
      </c>
      <c r="L28" s="3"/>
      <c r="M28" s="3">
        <v>3529.63</v>
      </c>
      <c r="N28" s="3">
        <v>2567.84</v>
      </c>
      <c r="O28" s="3">
        <v>1514.08</v>
      </c>
      <c r="P28" s="52">
        <v>66909.17</v>
      </c>
      <c r="Q28" s="55">
        <f t="shared" si="1"/>
        <v>818962.71</v>
      </c>
      <c r="R28" s="58">
        <v>26657.89</v>
      </c>
      <c r="S28" s="55">
        <f t="shared" si="0"/>
        <v>845620.6</v>
      </c>
    </row>
    <row r="29" spans="1:19" x14ac:dyDescent="0.35">
      <c r="B29" s="30" t="s">
        <v>45</v>
      </c>
      <c r="C29" s="30" t="s">
        <v>50</v>
      </c>
      <c r="D29" s="3">
        <v>5926.19</v>
      </c>
      <c r="E29" s="3">
        <v>3901.84</v>
      </c>
      <c r="F29" s="3">
        <v>120623.84</v>
      </c>
      <c r="G29" s="3">
        <v>134779.83000000002</v>
      </c>
      <c r="H29" s="3">
        <v>7204.91</v>
      </c>
      <c r="I29" s="3">
        <v>12010.53</v>
      </c>
      <c r="J29" s="3">
        <v>414585.01</v>
      </c>
      <c r="K29" s="3">
        <v>13075.62</v>
      </c>
      <c r="L29" s="3"/>
      <c r="M29" s="3">
        <v>4349.33</v>
      </c>
      <c r="N29" s="3">
        <v>2479.86</v>
      </c>
      <c r="O29" s="3">
        <v>1976.09</v>
      </c>
      <c r="P29" s="52">
        <v>76434.16</v>
      </c>
      <c r="Q29" s="55">
        <f t="shared" si="1"/>
        <v>797347.21</v>
      </c>
      <c r="R29" s="58">
        <v>29315.21</v>
      </c>
      <c r="S29" s="55">
        <f t="shared" si="0"/>
        <v>826662.41999999993</v>
      </c>
    </row>
    <row r="30" spans="1:19" x14ac:dyDescent="0.35">
      <c r="B30" s="30" t="s">
        <v>46</v>
      </c>
      <c r="C30" s="30" t="s">
        <v>50</v>
      </c>
      <c r="D30" s="3">
        <v>11340.2</v>
      </c>
      <c r="E30" s="3">
        <v>4052.89</v>
      </c>
      <c r="F30" s="3">
        <v>119712.34</v>
      </c>
      <c r="G30" s="3">
        <v>186666.81</v>
      </c>
      <c r="H30" s="3">
        <v>7272.04</v>
      </c>
      <c r="I30" s="3">
        <v>12512.39</v>
      </c>
      <c r="J30" s="3">
        <v>371599.35</v>
      </c>
      <c r="K30" s="3">
        <v>11236.4</v>
      </c>
      <c r="L30" s="3"/>
      <c r="M30" s="3">
        <v>4901.46</v>
      </c>
      <c r="N30" s="3">
        <v>1885.26</v>
      </c>
      <c r="O30" s="3">
        <v>1052.1500000000001</v>
      </c>
      <c r="P30" s="52">
        <v>66413.95</v>
      </c>
      <c r="Q30" s="55">
        <f t="shared" si="1"/>
        <v>798645.24</v>
      </c>
      <c r="R30" s="58">
        <v>24145.229999999996</v>
      </c>
      <c r="S30" s="55">
        <f t="shared" si="0"/>
        <v>822790.47</v>
      </c>
    </row>
    <row r="31" spans="1:19" x14ac:dyDescent="0.35">
      <c r="B31" s="30" t="s">
        <v>47</v>
      </c>
      <c r="C31" s="30" t="s">
        <v>50</v>
      </c>
      <c r="D31" s="3">
        <v>4866.8900000000003</v>
      </c>
      <c r="E31" s="3">
        <v>1970.56</v>
      </c>
      <c r="F31" s="3">
        <v>100786.58</v>
      </c>
      <c r="G31" s="3">
        <v>122132.55</v>
      </c>
      <c r="H31" s="3">
        <v>3788.12</v>
      </c>
      <c r="I31" s="3">
        <v>9383.74</v>
      </c>
      <c r="J31" s="3">
        <v>351458.47</v>
      </c>
      <c r="K31" s="3">
        <v>6829.56</v>
      </c>
      <c r="L31" s="3"/>
      <c r="M31" s="3">
        <v>4233.6899999999996</v>
      </c>
      <c r="N31" s="3">
        <v>1727.35</v>
      </c>
      <c r="O31" s="3">
        <v>585.91</v>
      </c>
      <c r="P31" s="52">
        <v>60640.66</v>
      </c>
      <c r="Q31" s="55">
        <f t="shared" si="1"/>
        <v>668404.07999999996</v>
      </c>
      <c r="R31" s="58">
        <v>21893.5</v>
      </c>
      <c r="S31" s="55">
        <f t="shared" si="0"/>
        <v>690297.58</v>
      </c>
    </row>
    <row r="32" spans="1:19" x14ac:dyDescent="0.35">
      <c r="B32" s="30" t="s">
        <v>48</v>
      </c>
      <c r="C32" s="30" t="s">
        <v>50</v>
      </c>
      <c r="D32" s="3">
        <v>9482.57</v>
      </c>
      <c r="E32" s="3">
        <v>7808.08</v>
      </c>
      <c r="F32" s="3">
        <v>95422.1</v>
      </c>
      <c r="G32" s="3">
        <v>183227.97</v>
      </c>
      <c r="H32" s="3">
        <v>5877.07</v>
      </c>
      <c r="I32" s="3">
        <v>13334.13</v>
      </c>
      <c r="J32" s="3">
        <v>374690.14</v>
      </c>
      <c r="K32" s="3">
        <v>9667.2999999999993</v>
      </c>
      <c r="L32" s="3"/>
      <c r="M32" s="3">
        <v>4921.26</v>
      </c>
      <c r="N32" s="3">
        <v>1912.93</v>
      </c>
      <c r="O32" s="3">
        <v>1438.04</v>
      </c>
      <c r="P32" s="52">
        <v>58617.56</v>
      </c>
      <c r="Q32" s="55">
        <f t="shared" si="1"/>
        <v>766399.15000000014</v>
      </c>
      <c r="R32" s="58">
        <v>26775.97</v>
      </c>
      <c r="S32" s="55">
        <f t="shared" si="0"/>
        <v>793175.12000000011</v>
      </c>
    </row>
    <row r="33" spans="2:19" x14ac:dyDescent="0.35">
      <c r="B33" s="30" t="s">
        <v>49</v>
      </c>
      <c r="C33" s="30" t="s">
        <v>50</v>
      </c>
      <c r="D33" s="3">
        <v>7135.01</v>
      </c>
      <c r="E33" s="3">
        <v>4851.7</v>
      </c>
      <c r="F33" s="3">
        <v>111390.7</v>
      </c>
      <c r="G33" s="3">
        <v>118866.72</v>
      </c>
      <c r="H33" s="3">
        <v>5122.38</v>
      </c>
      <c r="I33" s="3">
        <v>12791.85</v>
      </c>
      <c r="J33" s="3">
        <v>375180.15</v>
      </c>
      <c r="K33" s="3">
        <v>12642.96</v>
      </c>
      <c r="L33" s="3"/>
      <c r="M33" s="3">
        <v>4422.62</v>
      </c>
      <c r="N33" s="3">
        <v>2842.65</v>
      </c>
      <c r="O33" s="3">
        <v>1940.44</v>
      </c>
      <c r="P33" s="52">
        <v>67010.38</v>
      </c>
      <c r="Q33" s="55">
        <f t="shared" si="1"/>
        <v>724197.55999999994</v>
      </c>
      <c r="R33" s="58">
        <v>25423.24</v>
      </c>
      <c r="S33" s="55">
        <f t="shared" si="0"/>
        <v>749620.79999999993</v>
      </c>
    </row>
    <row r="34" spans="2:19" x14ac:dyDescent="0.35">
      <c r="B34" s="29" t="s">
        <v>37</v>
      </c>
      <c r="C34" s="29" t="s">
        <v>51</v>
      </c>
      <c r="D34" s="27">
        <v>6862.43</v>
      </c>
      <c r="E34" s="27">
        <v>7316.27</v>
      </c>
      <c r="F34" s="27">
        <v>83439.17</v>
      </c>
      <c r="G34" s="27">
        <v>126823.58</v>
      </c>
      <c r="H34" s="27">
        <v>7858.37</v>
      </c>
      <c r="I34" s="27">
        <v>13437.38</v>
      </c>
      <c r="J34" s="27">
        <v>305123.62</v>
      </c>
      <c r="K34" s="27">
        <v>7495.54</v>
      </c>
      <c r="L34" s="27"/>
      <c r="M34" s="27">
        <v>3183.84</v>
      </c>
      <c r="N34" s="27">
        <v>1669.26</v>
      </c>
      <c r="O34" s="27">
        <v>487.36</v>
      </c>
      <c r="P34" s="51">
        <v>47462.74</v>
      </c>
      <c r="Q34" s="54">
        <f t="shared" si="1"/>
        <v>611159.56000000006</v>
      </c>
      <c r="R34" s="57">
        <v>27556.36</v>
      </c>
      <c r="S34" s="54">
        <f t="shared" si="0"/>
        <v>638715.92000000004</v>
      </c>
    </row>
    <row r="35" spans="2:19" x14ac:dyDescent="0.35">
      <c r="B35" s="29" t="s">
        <v>39</v>
      </c>
      <c r="C35" s="29" t="s">
        <v>51</v>
      </c>
      <c r="D35" s="27">
        <v>3533.98</v>
      </c>
      <c r="E35" s="27">
        <v>2574.7800000000002</v>
      </c>
      <c r="F35" s="27">
        <v>90736.79</v>
      </c>
      <c r="G35" s="27">
        <v>135938.76</v>
      </c>
      <c r="H35" s="27">
        <v>6396.15</v>
      </c>
      <c r="I35" s="27">
        <v>12657.77</v>
      </c>
      <c r="J35" s="27">
        <v>332127.21999999997</v>
      </c>
      <c r="K35" s="27">
        <v>8825.34</v>
      </c>
      <c r="L35" s="27"/>
      <c r="M35" s="27">
        <v>4134.04</v>
      </c>
      <c r="N35" s="27">
        <v>2125.12</v>
      </c>
      <c r="O35" s="27">
        <v>2150.6799999999998</v>
      </c>
      <c r="P35" s="51">
        <v>53857.61</v>
      </c>
      <c r="Q35" s="54">
        <f t="shared" si="1"/>
        <v>655058.24</v>
      </c>
      <c r="R35" s="57">
        <v>25622.51</v>
      </c>
      <c r="S35" s="54">
        <f t="shared" si="0"/>
        <v>680680.75</v>
      </c>
    </row>
    <row r="36" spans="2:19" x14ac:dyDescent="0.35">
      <c r="B36" s="29" t="s">
        <v>40</v>
      </c>
      <c r="C36" s="29" t="s">
        <v>51</v>
      </c>
      <c r="D36" s="27">
        <v>10311.01</v>
      </c>
      <c r="E36" s="27">
        <v>2826.9500000000003</v>
      </c>
      <c r="F36" s="27">
        <v>108593.06</v>
      </c>
      <c r="G36" s="27">
        <v>169203.62</v>
      </c>
      <c r="H36" s="27">
        <v>7569.97</v>
      </c>
      <c r="I36" s="27">
        <v>14513.3</v>
      </c>
      <c r="J36" s="27">
        <v>378681.34</v>
      </c>
      <c r="K36" s="27">
        <v>11063.62</v>
      </c>
      <c r="L36" s="27"/>
      <c r="M36" s="27">
        <v>4993.45</v>
      </c>
      <c r="N36" s="27">
        <v>2320.52</v>
      </c>
      <c r="O36" s="27">
        <v>1652.32</v>
      </c>
      <c r="P36" s="51">
        <v>57205.599999999999</v>
      </c>
      <c r="Q36" s="54">
        <f t="shared" si="1"/>
        <v>768934.75999999989</v>
      </c>
      <c r="R36" s="57">
        <v>26756.770000000004</v>
      </c>
      <c r="S36" s="54">
        <f t="shared" si="0"/>
        <v>795691.52999999991</v>
      </c>
    </row>
    <row r="37" spans="2:19" x14ac:dyDescent="0.35">
      <c r="B37" s="29" t="s">
        <v>41</v>
      </c>
      <c r="C37" s="29" t="s">
        <v>51</v>
      </c>
      <c r="D37" s="27">
        <v>4152.82</v>
      </c>
      <c r="E37" s="27">
        <v>3272.36</v>
      </c>
      <c r="F37" s="27">
        <v>73501.179999999993</v>
      </c>
      <c r="G37" s="27">
        <v>78760.34</v>
      </c>
      <c r="H37" s="27">
        <v>3921.01</v>
      </c>
      <c r="I37" s="27">
        <v>11036.55</v>
      </c>
      <c r="J37" s="27">
        <v>269043.38</v>
      </c>
      <c r="K37" s="27">
        <v>8763.36</v>
      </c>
      <c r="L37" s="27"/>
      <c r="M37" s="27">
        <v>3613.11</v>
      </c>
      <c r="N37" s="27">
        <v>1383.49</v>
      </c>
      <c r="O37" s="27">
        <v>896.27</v>
      </c>
      <c r="P37" s="51">
        <v>39344.6</v>
      </c>
      <c r="Q37" s="54">
        <f t="shared" si="1"/>
        <v>497688.47</v>
      </c>
      <c r="R37" s="57">
        <v>20936.11</v>
      </c>
      <c r="S37" s="54">
        <f t="shared" si="0"/>
        <v>518624.57999999996</v>
      </c>
    </row>
    <row r="38" spans="2:19" x14ac:dyDescent="0.35">
      <c r="B38" s="29" t="s">
        <v>42</v>
      </c>
      <c r="C38" s="29" t="s">
        <v>51</v>
      </c>
      <c r="D38" s="27">
        <v>7492.27</v>
      </c>
      <c r="E38" s="27">
        <v>2369.14</v>
      </c>
      <c r="F38" s="27">
        <v>78644.91</v>
      </c>
      <c r="G38" s="27">
        <v>155176.72999999998</v>
      </c>
      <c r="H38" s="27">
        <v>4831.3999999999996</v>
      </c>
      <c r="I38" s="27">
        <v>10032.69</v>
      </c>
      <c r="J38" s="27">
        <v>287287.19</v>
      </c>
      <c r="K38" s="27">
        <v>9654.18</v>
      </c>
      <c r="L38" s="27"/>
      <c r="M38" s="27">
        <v>4585.3599999999997</v>
      </c>
      <c r="N38" s="27">
        <v>1726.61</v>
      </c>
      <c r="O38" s="27">
        <v>966.96</v>
      </c>
      <c r="P38" s="51">
        <v>47011.07</v>
      </c>
      <c r="Q38" s="54">
        <f t="shared" si="1"/>
        <v>609778.50999999989</v>
      </c>
      <c r="R38" s="57">
        <v>20137.989999999998</v>
      </c>
      <c r="S38" s="54">
        <f t="shared" si="0"/>
        <v>629916.49999999988</v>
      </c>
    </row>
    <row r="39" spans="2:19" x14ac:dyDescent="0.35">
      <c r="B39" s="29" t="s">
        <v>43</v>
      </c>
      <c r="C39" s="29" t="s">
        <v>51</v>
      </c>
      <c r="D39" s="27">
        <v>3821.91</v>
      </c>
      <c r="E39" s="27">
        <v>3367.21</v>
      </c>
      <c r="F39" s="27">
        <v>80992.22</v>
      </c>
      <c r="G39" s="27">
        <v>117239.32</v>
      </c>
      <c r="H39" s="27">
        <v>5303.4</v>
      </c>
      <c r="I39" s="27">
        <v>7680.73</v>
      </c>
      <c r="J39" s="27">
        <v>277905.8</v>
      </c>
      <c r="K39" s="27">
        <v>6938.32</v>
      </c>
      <c r="L39" s="27"/>
      <c r="M39" s="27">
        <v>4581.29</v>
      </c>
      <c r="N39" s="27">
        <v>1427.94</v>
      </c>
      <c r="O39" s="27">
        <v>884.72</v>
      </c>
      <c r="P39" s="51">
        <v>52464.72</v>
      </c>
      <c r="Q39" s="54">
        <f t="shared" si="1"/>
        <v>562607.57999999996</v>
      </c>
      <c r="R39" s="57">
        <v>18100.740000000002</v>
      </c>
      <c r="S39" s="54">
        <f t="shared" si="0"/>
        <v>580708.31999999995</v>
      </c>
    </row>
    <row r="40" spans="2:19" x14ac:dyDescent="0.35">
      <c r="B40" s="29" t="s">
        <v>44</v>
      </c>
      <c r="C40" s="29" t="s">
        <v>51</v>
      </c>
      <c r="D40" s="27">
        <v>10923.6</v>
      </c>
      <c r="E40" s="27">
        <v>2323.23</v>
      </c>
      <c r="F40" s="27">
        <v>68901.75</v>
      </c>
      <c r="G40" s="27">
        <v>109941.87</v>
      </c>
      <c r="H40" s="27">
        <v>2995.1</v>
      </c>
      <c r="I40" s="27">
        <v>7684.71</v>
      </c>
      <c r="J40" s="27">
        <v>248491.91</v>
      </c>
      <c r="K40" s="27">
        <v>5665.19</v>
      </c>
      <c r="L40" s="27"/>
      <c r="M40" s="27">
        <v>3043.41</v>
      </c>
      <c r="N40" s="27">
        <v>1430.9</v>
      </c>
      <c r="O40" s="27">
        <v>1067.77</v>
      </c>
      <c r="P40" s="51">
        <v>48413.18</v>
      </c>
      <c r="Q40" s="54">
        <f t="shared" si="1"/>
        <v>510882.62000000005</v>
      </c>
      <c r="R40" s="57">
        <v>22557.21</v>
      </c>
      <c r="S40" s="54">
        <f t="shared" si="0"/>
        <v>533439.83000000007</v>
      </c>
    </row>
    <row r="41" spans="2:19" x14ac:dyDescent="0.35">
      <c r="B41" s="29" t="s">
        <v>45</v>
      </c>
      <c r="C41" s="29" t="s">
        <v>51</v>
      </c>
      <c r="D41" s="27">
        <v>8329.77</v>
      </c>
      <c r="E41" s="27">
        <v>4726.9000000000005</v>
      </c>
      <c r="F41" s="27">
        <v>112007.47</v>
      </c>
      <c r="G41" s="27">
        <v>137541.79</v>
      </c>
      <c r="H41" s="27">
        <v>5353.19</v>
      </c>
      <c r="I41" s="27">
        <v>11793.32</v>
      </c>
      <c r="J41" s="27">
        <v>365059.92</v>
      </c>
      <c r="K41" s="27">
        <v>9607.82</v>
      </c>
      <c r="L41" s="27"/>
      <c r="M41" s="27">
        <v>4470.8599999999997</v>
      </c>
      <c r="N41" s="27">
        <v>1034.25</v>
      </c>
      <c r="O41" s="27">
        <v>541.48</v>
      </c>
      <c r="P41" s="51">
        <v>64905.71</v>
      </c>
      <c r="Q41" s="54">
        <f t="shared" si="1"/>
        <v>725372.47999999986</v>
      </c>
      <c r="R41" s="57">
        <v>28845.97</v>
      </c>
      <c r="S41" s="54">
        <f t="shared" si="0"/>
        <v>754218.44999999984</v>
      </c>
    </row>
    <row r="42" spans="2:19" x14ac:dyDescent="0.35">
      <c r="B42" s="29" t="s">
        <v>46</v>
      </c>
      <c r="C42" s="29" t="s">
        <v>51</v>
      </c>
      <c r="D42" s="27">
        <v>5567.16</v>
      </c>
      <c r="E42" s="27">
        <v>4021.5299999999997</v>
      </c>
      <c r="F42" s="27">
        <v>87136.56</v>
      </c>
      <c r="G42" s="27">
        <v>97190.48000000001</v>
      </c>
      <c r="H42" s="27">
        <v>6717.81</v>
      </c>
      <c r="I42" s="27">
        <v>9118.84</v>
      </c>
      <c r="J42" s="27">
        <v>314107.14</v>
      </c>
      <c r="K42" s="27">
        <v>5856.5</v>
      </c>
      <c r="L42" s="27"/>
      <c r="M42" s="27">
        <v>2742.55</v>
      </c>
      <c r="N42" s="27">
        <v>1160.8</v>
      </c>
      <c r="O42" s="27">
        <v>2745.09</v>
      </c>
      <c r="P42" s="51">
        <v>67949.460000000006</v>
      </c>
      <c r="Q42" s="54">
        <f t="shared" si="1"/>
        <v>604313.92000000004</v>
      </c>
      <c r="R42" s="57">
        <v>22589.26</v>
      </c>
      <c r="S42" s="54">
        <f t="shared" ref="S42:S73" si="2">Q42+R42</f>
        <v>626903.18000000005</v>
      </c>
    </row>
    <row r="43" spans="2:19" x14ac:dyDescent="0.35">
      <c r="B43" s="29" t="s">
        <v>47</v>
      </c>
      <c r="C43" s="29" t="s">
        <v>51</v>
      </c>
      <c r="D43" s="27">
        <v>4206.79</v>
      </c>
      <c r="E43" s="27">
        <v>2340.52</v>
      </c>
      <c r="F43" s="27">
        <v>91948.71</v>
      </c>
      <c r="G43" s="27">
        <v>149295.28</v>
      </c>
      <c r="H43" s="27">
        <v>4527.7700000000004</v>
      </c>
      <c r="I43" s="27">
        <v>10321.18</v>
      </c>
      <c r="J43" s="27">
        <v>309867.81</v>
      </c>
      <c r="K43" s="27">
        <v>7515.23</v>
      </c>
      <c r="L43" s="27"/>
      <c r="M43" s="27">
        <v>4027.66</v>
      </c>
      <c r="N43" s="27">
        <v>1194.56</v>
      </c>
      <c r="O43" s="27">
        <v>1555.7</v>
      </c>
      <c r="P43" s="51">
        <v>53314.23</v>
      </c>
      <c r="Q43" s="54">
        <f t="shared" si="1"/>
        <v>640115.44000000006</v>
      </c>
      <c r="R43" s="57">
        <v>23391.309999999998</v>
      </c>
      <c r="S43" s="54">
        <f t="shared" si="2"/>
        <v>663506.75</v>
      </c>
    </row>
    <row r="44" spans="2:19" x14ac:dyDescent="0.35">
      <c r="B44" s="29" t="s">
        <v>48</v>
      </c>
      <c r="C44" s="29" t="s">
        <v>51</v>
      </c>
      <c r="D44" s="27">
        <v>3483.48</v>
      </c>
      <c r="E44" s="27">
        <v>2527.35</v>
      </c>
      <c r="F44" s="27">
        <v>77442.539999999994</v>
      </c>
      <c r="G44" s="27">
        <v>89881.04</v>
      </c>
      <c r="H44" s="27">
        <v>4470.25</v>
      </c>
      <c r="I44" s="27">
        <v>10145.68</v>
      </c>
      <c r="J44" s="27">
        <v>248241.46</v>
      </c>
      <c r="K44" s="27">
        <v>8246.83</v>
      </c>
      <c r="L44" s="27"/>
      <c r="M44" s="27">
        <v>3070.53</v>
      </c>
      <c r="N44" s="27">
        <v>809.77</v>
      </c>
      <c r="O44" s="27">
        <v>890.98</v>
      </c>
      <c r="P44" s="51">
        <v>46396.68</v>
      </c>
      <c r="Q44" s="54">
        <f t="shared" si="1"/>
        <v>495606.58999999997</v>
      </c>
      <c r="R44" s="57">
        <v>18246.41</v>
      </c>
      <c r="S44" s="54">
        <f t="shared" si="2"/>
        <v>513852.99999999994</v>
      </c>
    </row>
    <row r="45" spans="2:19" x14ac:dyDescent="0.35">
      <c r="B45" s="29" t="s">
        <v>49</v>
      </c>
      <c r="C45" s="29" t="s">
        <v>51</v>
      </c>
      <c r="D45" s="27">
        <v>4904.1099999999997</v>
      </c>
      <c r="E45" s="27">
        <v>3691.98</v>
      </c>
      <c r="F45" s="27">
        <v>109546.23</v>
      </c>
      <c r="G45" s="27">
        <v>104653.28</v>
      </c>
      <c r="H45" s="27">
        <v>5979.28</v>
      </c>
      <c r="I45" s="27">
        <v>10284.9</v>
      </c>
      <c r="J45" s="27">
        <v>315882.61</v>
      </c>
      <c r="K45" s="27">
        <v>7642.98</v>
      </c>
      <c r="L45" s="27"/>
      <c r="M45" s="27">
        <v>2782.63</v>
      </c>
      <c r="N45" s="27">
        <v>2706.72</v>
      </c>
      <c r="O45" s="27">
        <v>1663.06</v>
      </c>
      <c r="P45" s="51">
        <v>62263.39</v>
      </c>
      <c r="Q45" s="54">
        <f t="shared" si="1"/>
        <v>632001.16999999993</v>
      </c>
      <c r="R45" s="57">
        <v>22571.329999999998</v>
      </c>
      <c r="S45" s="54">
        <f t="shared" si="2"/>
        <v>654572.49999999988</v>
      </c>
    </row>
    <row r="46" spans="2:19" x14ac:dyDescent="0.35">
      <c r="B46" s="30" t="s">
        <v>37</v>
      </c>
      <c r="C46" s="30" t="s">
        <v>52</v>
      </c>
      <c r="D46" s="3">
        <v>9019.51</v>
      </c>
      <c r="E46" s="3">
        <v>2995.28</v>
      </c>
      <c r="F46" s="3">
        <v>104636.45</v>
      </c>
      <c r="G46" s="3">
        <v>97326.2</v>
      </c>
      <c r="H46" s="3">
        <v>7715.23</v>
      </c>
      <c r="I46" s="3">
        <v>12007.22</v>
      </c>
      <c r="J46" s="3">
        <v>330132.93</v>
      </c>
      <c r="K46" s="3">
        <v>8944.07</v>
      </c>
      <c r="L46" s="3"/>
      <c r="M46" s="3">
        <v>5080.03</v>
      </c>
      <c r="N46" s="3">
        <v>1857.5</v>
      </c>
      <c r="O46" s="3">
        <v>1206.96</v>
      </c>
      <c r="P46" s="52">
        <v>54976.04</v>
      </c>
      <c r="Q46" s="55">
        <f t="shared" si="1"/>
        <v>635897.42000000004</v>
      </c>
      <c r="R46" s="58">
        <v>25006.230000000003</v>
      </c>
      <c r="S46" s="55">
        <f t="shared" si="2"/>
        <v>660903.65</v>
      </c>
    </row>
    <row r="47" spans="2:19" x14ac:dyDescent="0.35">
      <c r="B47" s="30" t="s">
        <v>39</v>
      </c>
      <c r="C47" s="30" t="s">
        <v>52</v>
      </c>
      <c r="D47" s="3">
        <v>9048.5400000000009</v>
      </c>
      <c r="E47" s="3">
        <v>4463.67</v>
      </c>
      <c r="F47" s="3">
        <v>94327.46</v>
      </c>
      <c r="G47" s="3">
        <v>116283.65999999999</v>
      </c>
      <c r="H47" s="3">
        <v>5411.28</v>
      </c>
      <c r="I47" s="3">
        <v>11181.09</v>
      </c>
      <c r="J47" s="3">
        <v>332055.13</v>
      </c>
      <c r="K47" s="3">
        <v>7572.27</v>
      </c>
      <c r="L47" s="3"/>
      <c r="M47" s="3">
        <v>4407.3100000000004</v>
      </c>
      <c r="N47" s="3">
        <v>823.6</v>
      </c>
      <c r="O47" s="3">
        <v>1420.58</v>
      </c>
      <c r="P47" s="52">
        <v>53341.279999999999</v>
      </c>
      <c r="Q47" s="55">
        <f t="shared" si="1"/>
        <v>640335.87000000011</v>
      </c>
      <c r="R47" s="58">
        <v>25209.439999999999</v>
      </c>
      <c r="S47" s="55">
        <f t="shared" si="2"/>
        <v>665545.31000000006</v>
      </c>
    </row>
    <row r="48" spans="2:19" x14ac:dyDescent="0.35">
      <c r="B48" s="30" t="s">
        <v>40</v>
      </c>
      <c r="C48" s="30" t="s">
        <v>52</v>
      </c>
      <c r="D48" s="3">
        <v>9249.4500000000007</v>
      </c>
      <c r="E48" s="3">
        <v>7825.76</v>
      </c>
      <c r="F48" s="3">
        <v>102931.1</v>
      </c>
      <c r="G48" s="3">
        <v>164000.34999999998</v>
      </c>
      <c r="H48" s="3">
        <v>5840.59</v>
      </c>
      <c r="I48" s="3">
        <v>14329.58</v>
      </c>
      <c r="J48" s="3">
        <v>359430.32</v>
      </c>
      <c r="K48" s="3">
        <v>8645.2800000000007</v>
      </c>
      <c r="L48" s="3">
        <v>66.12</v>
      </c>
      <c r="M48" s="3">
        <v>5514.23</v>
      </c>
      <c r="N48" s="3">
        <v>2775.36</v>
      </c>
      <c r="O48" s="3">
        <v>2100.11</v>
      </c>
      <c r="P48" s="52">
        <v>63745.33</v>
      </c>
      <c r="Q48" s="55">
        <f t="shared" si="1"/>
        <v>746453.58</v>
      </c>
      <c r="R48" s="58">
        <v>30735.040000000001</v>
      </c>
      <c r="S48" s="55">
        <f t="shared" si="2"/>
        <v>777188.62</v>
      </c>
    </row>
    <row r="49" spans="2:19" x14ac:dyDescent="0.35">
      <c r="B49" s="30" t="s">
        <v>41</v>
      </c>
      <c r="C49" s="30" t="s">
        <v>52</v>
      </c>
      <c r="D49" s="3">
        <v>3166.28</v>
      </c>
      <c r="E49" s="3">
        <v>3400.81</v>
      </c>
      <c r="F49" s="3">
        <v>89048.55</v>
      </c>
      <c r="G49" s="3">
        <v>110463.95</v>
      </c>
      <c r="H49" s="3">
        <v>5112.5600000000004</v>
      </c>
      <c r="I49" s="3">
        <v>9440.19</v>
      </c>
      <c r="J49" s="3">
        <v>309223.15999999997</v>
      </c>
      <c r="K49" s="3">
        <v>7536.53</v>
      </c>
      <c r="L49" s="3"/>
      <c r="M49" s="3">
        <v>3289.1</v>
      </c>
      <c r="N49" s="3">
        <v>1718.28</v>
      </c>
      <c r="O49" s="3">
        <v>2062.11</v>
      </c>
      <c r="P49" s="52">
        <v>53866.66</v>
      </c>
      <c r="Q49" s="55">
        <f t="shared" si="1"/>
        <v>598328.18000000005</v>
      </c>
      <c r="R49" s="58">
        <v>26296.730000000003</v>
      </c>
      <c r="S49" s="55">
        <f t="shared" si="2"/>
        <v>624624.91</v>
      </c>
    </row>
    <row r="50" spans="2:19" x14ac:dyDescent="0.35">
      <c r="B50" s="30" t="s">
        <v>42</v>
      </c>
      <c r="C50" s="30" t="s">
        <v>52</v>
      </c>
      <c r="D50" s="3">
        <v>5267.31</v>
      </c>
      <c r="E50" s="3">
        <v>8333.9600000000009</v>
      </c>
      <c r="F50" s="3">
        <v>95180.21</v>
      </c>
      <c r="G50" s="3">
        <v>121192.15000000001</v>
      </c>
      <c r="H50" s="3">
        <v>5180.68</v>
      </c>
      <c r="I50" s="3">
        <v>10710.37</v>
      </c>
      <c r="J50" s="3">
        <v>329904.11</v>
      </c>
      <c r="K50" s="3">
        <v>7635.2</v>
      </c>
      <c r="L50" s="3">
        <v>219.12</v>
      </c>
      <c r="M50" s="3">
        <v>3205.39</v>
      </c>
      <c r="N50" s="3">
        <v>2323.12</v>
      </c>
      <c r="O50" s="3">
        <v>1658.32</v>
      </c>
      <c r="P50" s="52">
        <v>60850.99</v>
      </c>
      <c r="Q50" s="55">
        <f t="shared" si="1"/>
        <v>651660.92999999993</v>
      </c>
      <c r="R50" s="58">
        <v>25990.050000000003</v>
      </c>
      <c r="S50" s="55">
        <f t="shared" si="2"/>
        <v>677650.98</v>
      </c>
    </row>
    <row r="51" spans="2:19" x14ac:dyDescent="0.35">
      <c r="B51" s="30" t="s">
        <v>43</v>
      </c>
      <c r="C51" s="30" t="s">
        <v>52</v>
      </c>
      <c r="D51" s="3">
        <v>3475.81</v>
      </c>
      <c r="E51" s="3">
        <v>4029.5</v>
      </c>
      <c r="F51" s="3">
        <v>96692.63</v>
      </c>
      <c r="G51" s="3">
        <v>130271.63</v>
      </c>
      <c r="H51" s="3">
        <v>5088.8</v>
      </c>
      <c r="I51" s="3">
        <v>10178.799999999999</v>
      </c>
      <c r="J51" s="3">
        <v>354257.85</v>
      </c>
      <c r="K51" s="3">
        <v>8089.09</v>
      </c>
      <c r="L51" s="3"/>
      <c r="M51" s="3">
        <v>5146.12</v>
      </c>
      <c r="N51" s="3">
        <v>1944.43</v>
      </c>
      <c r="O51" s="3">
        <v>1632.84</v>
      </c>
      <c r="P51" s="52">
        <v>62597.96</v>
      </c>
      <c r="Q51" s="55">
        <f t="shared" si="1"/>
        <v>683405.46</v>
      </c>
      <c r="R51" s="58">
        <v>22548.83</v>
      </c>
      <c r="S51" s="55">
        <f t="shared" si="2"/>
        <v>705954.28999999992</v>
      </c>
    </row>
    <row r="52" spans="2:19" x14ac:dyDescent="0.35">
      <c r="B52" s="30" t="s">
        <v>44</v>
      </c>
      <c r="C52" s="30" t="s">
        <v>52</v>
      </c>
      <c r="D52" s="3">
        <v>5099.3900000000003</v>
      </c>
      <c r="E52" s="3">
        <v>5201.7000000000007</v>
      </c>
      <c r="F52" s="3">
        <v>95380.83</v>
      </c>
      <c r="G52" s="3">
        <v>127513.89</v>
      </c>
      <c r="H52" s="3">
        <v>4122.72</v>
      </c>
      <c r="I52" s="3">
        <v>8809.59</v>
      </c>
      <c r="J52" s="3">
        <v>325339.71999999997</v>
      </c>
      <c r="K52" s="3">
        <v>7527.84</v>
      </c>
      <c r="L52" s="3"/>
      <c r="M52" s="3">
        <v>2503.7399999999998</v>
      </c>
      <c r="N52" s="3">
        <v>757.58</v>
      </c>
      <c r="O52" s="3">
        <v>1695.2</v>
      </c>
      <c r="P52" s="52">
        <v>64965.59</v>
      </c>
      <c r="Q52" s="55">
        <f t="shared" si="1"/>
        <v>648917.7899999998</v>
      </c>
      <c r="R52" s="58">
        <v>25312.91</v>
      </c>
      <c r="S52" s="55">
        <f t="shared" si="2"/>
        <v>674230.69999999984</v>
      </c>
    </row>
    <row r="53" spans="2:19" x14ac:dyDescent="0.35">
      <c r="B53" s="30" t="s">
        <v>45</v>
      </c>
      <c r="C53" s="30" t="s">
        <v>52</v>
      </c>
      <c r="D53" s="3">
        <v>5554.92</v>
      </c>
      <c r="E53" s="3">
        <v>7132.86</v>
      </c>
      <c r="F53" s="3">
        <v>120815.21</v>
      </c>
      <c r="G53" s="3">
        <v>129663.34</v>
      </c>
      <c r="H53" s="3">
        <v>5818.85</v>
      </c>
      <c r="I53" s="3">
        <v>11442.76</v>
      </c>
      <c r="J53" s="3">
        <v>388563.96</v>
      </c>
      <c r="K53" s="3">
        <v>10433.870000000001</v>
      </c>
      <c r="L53" s="3"/>
      <c r="M53" s="3">
        <v>3638.3</v>
      </c>
      <c r="N53" s="3">
        <v>1996.71</v>
      </c>
      <c r="O53" s="3">
        <v>2102.9899999999998</v>
      </c>
      <c r="P53" s="52">
        <v>68324.36</v>
      </c>
      <c r="Q53" s="55">
        <f t="shared" si="1"/>
        <v>755488.12999999989</v>
      </c>
      <c r="R53" s="58">
        <v>27386.62</v>
      </c>
      <c r="S53" s="55">
        <f t="shared" si="2"/>
        <v>782874.74999999988</v>
      </c>
    </row>
    <row r="54" spans="2:19" x14ac:dyDescent="0.35">
      <c r="B54" s="30" t="s">
        <v>46</v>
      </c>
      <c r="C54" s="30" t="s">
        <v>52</v>
      </c>
      <c r="D54" s="3">
        <v>4553</v>
      </c>
      <c r="E54" s="3">
        <v>2357.54</v>
      </c>
      <c r="F54" s="3">
        <v>96055.34</v>
      </c>
      <c r="G54" s="3">
        <v>81238.48</v>
      </c>
      <c r="H54" s="3">
        <v>3988.41</v>
      </c>
      <c r="I54" s="3">
        <v>9776.91</v>
      </c>
      <c r="J54" s="3">
        <v>300628.32</v>
      </c>
      <c r="K54" s="3">
        <v>5788.83</v>
      </c>
      <c r="L54" s="3"/>
      <c r="M54" s="3">
        <v>1973.99</v>
      </c>
      <c r="N54" s="3">
        <v>1193.8</v>
      </c>
      <c r="O54" s="3">
        <v>1458.15</v>
      </c>
      <c r="P54" s="52">
        <v>55637.35</v>
      </c>
      <c r="Q54" s="55">
        <f t="shared" si="1"/>
        <v>564650.12</v>
      </c>
      <c r="R54" s="58">
        <v>20250.349999999999</v>
      </c>
      <c r="S54" s="55">
        <f t="shared" si="2"/>
        <v>584900.47</v>
      </c>
    </row>
    <row r="55" spans="2:19" x14ac:dyDescent="0.35">
      <c r="B55" s="30" t="s">
        <v>47</v>
      </c>
      <c r="C55" s="30" t="s">
        <v>52</v>
      </c>
      <c r="D55" s="3">
        <v>4817.87</v>
      </c>
      <c r="E55" s="3">
        <v>3162.02</v>
      </c>
      <c r="F55" s="3">
        <v>97859.88</v>
      </c>
      <c r="G55" s="3">
        <v>152620.94</v>
      </c>
      <c r="H55" s="3">
        <v>2563.33</v>
      </c>
      <c r="I55" s="3">
        <v>10072.700000000001</v>
      </c>
      <c r="J55" s="3">
        <v>331780.36</v>
      </c>
      <c r="K55" s="3">
        <v>7010.52</v>
      </c>
      <c r="L55" s="3"/>
      <c r="M55" s="3">
        <v>3657.53</v>
      </c>
      <c r="N55" s="3">
        <v>1532.71</v>
      </c>
      <c r="O55" s="3">
        <v>1448.2</v>
      </c>
      <c r="P55" s="52">
        <v>64481.23</v>
      </c>
      <c r="Q55" s="55">
        <f t="shared" si="1"/>
        <v>681007.28999999992</v>
      </c>
      <c r="R55" s="58">
        <v>26089.840000000004</v>
      </c>
      <c r="S55" s="55">
        <f t="shared" si="2"/>
        <v>707097.12999999989</v>
      </c>
    </row>
    <row r="56" spans="2:19" x14ac:dyDescent="0.35">
      <c r="B56" s="30" t="s">
        <v>48</v>
      </c>
      <c r="C56" s="30" t="s">
        <v>52</v>
      </c>
      <c r="D56" s="3">
        <v>5746.03</v>
      </c>
      <c r="E56" s="3">
        <v>3998.1899999999996</v>
      </c>
      <c r="F56" s="3">
        <v>102433.59</v>
      </c>
      <c r="G56" s="3">
        <v>137427.66999999998</v>
      </c>
      <c r="H56" s="3">
        <v>6161.95</v>
      </c>
      <c r="I56" s="3">
        <v>9235.07</v>
      </c>
      <c r="J56" s="3">
        <v>356424.55</v>
      </c>
      <c r="K56" s="3">
        <v>9026.5300000000007</v>
      </c>
      <c r="L56" s="3"/>
      <c r="M56" s="3">
        <v>4792.07</v>
      </c>
      <c r="N56" s="3">
        <v>1278.04</v>
      </c>
      <c r="O56" s="3">
        <v>1633.75</v>
      </c>
      <c r="P56" s="52">
        <v>65750.13</v>
      </c>
      <c r="Q56" s="55">
        <f t="shared" si="1"/>
        <v>703907.57000000007</v>
      </c>
      <c r="R56" s="58">
        <v>28236.89</v>
      </c>
      <c r="S56" s="55">
        <f t="shared" si="2"/>
        <v>732144.46000000008</v>
      </c>
    </row>
    <row r="57" spans="2:19" x14ac:dyDescent="0.35">
      <c r="B57" s="30" t="s">
        <v>49</v>
      </c>
      <c r="C57" s="30" t="s">
        <v>52</v>
      </c>
      <c r="D57" s="3">
        <v>5098.8900000000003</v>
      </c>
      <c r="E57" s="3">
        <v>4449.34</v>
      </c>
      <c r="F57" s="3">
        <v>102799.54</v>
      </c>
      <c r="G57" s="3">
        <v>72223.06</v>
      </c>
      <c r="H57" s="3">
        <v>4868.63</v>
      </c>
      <c r="I57" s="3">
        <v>7293.13</v>
      </c>
      <c r="J57" s="3">
        <v>312568.26</v>
      </c>
      <c r="K57" s="3">
        <v>8468.16</v>
      </c>
      <c r="L57" s="3"/>
      <c r="M57" s="3">
        <v>3244.34</v>
      </c>
      <c r="N57" s="3">
        <v>1151.06</v>
      </c>
      <c r="O57" s="3">
        <v>1133.51</v>
      </c>
      <c r="P57" s="52">
        <v>45508.99</v>
      </c>
      <c r="Q57" s="55">
        <f t="shared" si="1"/>
        <v>568806.91</v>
      </c>
      <c r="R57" s="58">
        <v>22172.099999999995</v>
      </c>
      <c r="S57" s="55">
        <f t="shared" si="2"/>
        <v>590979.01</v>
      </c>
    </row>
    <row r="58" spans="2:19" x14ac:dyDescent="0.35">
      <c r="B58" s="29" t="s">
        <v>37</v>
      </c>
      <c r="C58" s="29" t="s">
        <v>53</v>
      </c>
      <c r="D58" s="27">
        <v>10457.18</v>
      </c>
      <c r="E58" s="27">
        <v>6216.48</v>
      </c>
      <c r="F58" s="27">
        <v>109782.44</v>
      </c>
      <c r="G58" s="27">
        <v>170440.09</v>
      </c>
      <c r="H58" s="27">
        <v>6879.43</v>
      </c>
      <c r="I58" s="27">
        <v>12345.98</v>
      </c>
      <c r="J58" s="27">
        <v>376118.94</v>
      </c>
      <c r="K58" s="27">
        <v>6332.28</v>
      </c>
      <c r="L58" s="27"/>
      <c r="M58" s="27">
        <v>3869.6</v>
      </c>
      <c r="N58" s="27">
        <v>1552.72</v>
      </c>
      <c r="O58" s="27">
        <v>2019.53</v>
      </c>
      <c r="P58" s="51">
        <v>61610.9</v>
      </c>
      <c r="Q58" s="54">
        <f t="shared" si="1"/>
        <v>767625.57000000007</v>
      </c>
      <c r="R58" s="57">
        <v>30579.85</v>
      </c>
      <c r="S58" s="54">
        <f t="shared" si="2"/>
        <v>798205.42</v>
      </c>
    </row>
    <row r="59" spans="2:19" x14ac:dyDescent="0.35">
      <c r="B59" s="29" t="s">
        <v>39</v>
      </c>
      <c r="C59" s="29" t="s">
        <v>53</v>
      </c>
      <c r="D59" s="27">
        <v>4648.9799999999996</v>
      </c>
      <c r="E59" s="27">
        <v>5373.55</v>
      </c>
      <c r="F59" s="27">
        <v>134033.45000000001</v>
      </c>
      <c r="G59" s="27">
        <v>140982.98000000001</v>
      </c>
      <c r="H59" s="27">
        <v>6695.68</v>
      </c>
      <c r="I59" s="27">
        <v>11861.17</v>
      </c>
      <c r="J59" s="27">
        <v>395867.59</v>
      </c>
      <c r="K59" s="27">
        <v>8848.9699999999993</v>
      </c>
      <c r="L59" s="27"/>
      <c r="M59" s="27">
        <v>3086.22</v>
      </c>
      <c r="N59" s="27">
        <v>2096.0700000000002</v>
      </c>
      <c r="O59" s="27">
        <v>2656.04</v>
      </c>
      <c r="P59" s="51">
        <v>55283.15</v>
      </c>
      <c r="Q59" s="54">
        <f t="shared" si="1"/>
        <v>771433.85</v>
      </c>
      <c r="R59" s="57">
        <v>39738.71</v>
      </c>
      <c r="S59" s="54">
        <f t="shared" si="2"/>
        <v>811172.55999999994</v>
      </c>
    </row>
    <row r="60" spans="2:19" x14ac:dyDescent="0.35">
      <c r="B60" s="29" t="s">
        <v>40</v>
      </c>
      <c r="C60" s="29" t="s">
        <v>53</v>
      </c>
      <c r="D60" s="27">
        <v>19894.98</v>
      </c>
      <c r="E60" s="27">
        <v>4273.6000000000004</v>
      </c>
      <c r="F60" s="27">
        <v>102788.16</v>
      </c>
      <c r="G60" s="27">
        <v>142564.88</v>
      </c>
      <c r="H60" s="27">
        <v>6045.94</v>
      </c>
      <c r="I60" s="27">
        <v>10458.52</v>
      </c>
      <c r="J60" s="27">
        <v>386134.67</v>
      </c>
      <c r="K60" s="27">
        <v>9050.84</v>
      </c>
      <c r="L60" s="27"/>
      <c r="M60" s="27">
        <v>4877.79</v>
      </c>
      <c r="N60" s="27">
        <v>912.83</v>
      </c>
      <c r="O60" s="27">
        <v>2392.62</v>
      </c>
      <c r="P60" s="51">
        <v>52319.9</v>
      </c>
      <c r="Q60" s="54">
        <f t="shared" si="1"/>
        <v>741714.73</v>
      </c>
      <c r="R60" s="57">
        <v>32237.54</v>
      </c>
      <c r="S60" s="54">
        <f t="shared" si="2"/>
        <v>773952.27</v>
      </c>
    </row>
    <row r="61" spans="2:19" x14ac:dyDescent="0.35">
      <c r="B61" s="29" t="s">
        <v>41</v>
      </c>
      <c r="C61" s="29" t="s">
        <v>53</v>
      </c>
      <c r="D61" s="27">
        <v>9275.77</v>
      </c>
      <c r="E61" s="27">
        <v>7897.8600000000006</v>
      </c>
      <c r="F61" s="27">
        <v>111265.4</v>
      </c>
      <c r="G61" s="27">
        <v>132889.86000000002</v>
      </c>
      <c r="H61" s="27">
        <v>5932.44</v>
      </c>
      <c r="I61" s="27">
        <v>10352.25</v>
      </c>
      <c r="J61" s="27">
        <v>372101.15</v>
      </c>
      <c r="K61" s="27">
        <v>7447.98</v>
      </c>
      <c r="L61" s="27"/>
      <c r="M61" s="27">
        <v>3415.16</v>
      </c>
      <c r="N61" s="27">
        <v>712.52</v>
      </c>
      <c r="O61" s="27">
        <v>1126.54</v>
      </c>
      <c r="P61" s="51">
        <v>48341.89</v>
      </c>
      <c r="Q61" s="54">
        <f t="shared" si="1"/>
        <v>710758.82000000007</v>
      </c>
      <c r="R61" s="57">
        <v>29410.1</v>
      </c>
      <c r="S61" s="54">
        <f t="shared" si="2"/>
        <v>740168.92</v>
      </c>
    </row>
    <row r="62" spans="2:19" x14ac:dyDescent="0.35">
      <c r="B62" s="29" t="s">
        <v>42</v>
      </c>
      <c r="C62" s="29" t="s">
        <v>53</v>
      </c>
      <c r="D62" s="27">
        <v>4391.84</v>
      </c>
      <c r="E62" s="27">
        <v>5639.5499999999993</v>
      </c>
      <c r="F62" s="27">
        <v>107540.91</v>
      </c>
      <c r="G62" s="27">
        <v>126978.31</v>
      </c>
      <c r="H62" s="27">
        <v>6812.06</v>
      </c>
      <c r="I62" s="27">
        <v>10816.78</v>
      </c>
      <c r="J62" s="27">
        <v>372214.13</v>
      </c>
      <c r="K62" s="27">
        <v>6659.06</v>
      </c>
      <c r="L62" s="27"/>
      <c r="M62" s="27">
        <v>3930.94</v>
      </c>
      <c r="N62" s="27">
        <v>2071.94</v>
      </c>
      <c r="O62" s="27">
        <v>1786.18</v>
      </c>
      <c r="P62" s="51">
        <v>49848.21</v>
      </c>
      <c r="Q62" s="54">
        <f t="shared" si="1"/>
        <v>698689.91</v>
      </c>
      <c r="R62" s="57">
        <v>26190.300000000003</v>
      </c>
      <c r="S62" s="54">
        <f t="shared" si="2"/>
        <v>724880.21000000008</v>
      </c>
    </row>
    <row r="63" spans="2:19" x14ac:dyDescent="0.35">
      <c r="B63" s="29" t="s">
        <v>43</v>
      </c>
      <c r="C63" s="29" t="s">
        <v>53</v>
      </c>
      <c r="D63" s="27">
        <v>7591.58</v>
      </c>
      <c r="E63" s="27">
        <v>2490.9</v>
      </c>
      <c r="F63" s="27">
        <v>96684.64</v>
      </c>
      <c r="G63" s="27">
        <v>123577.53</v>
      </c>
      <c r="H63" s="27">
        <v>6995.47</v>
      </c>
      <c r="I63" s="27">
        <v>7993.72</v>
      </c>
      <c r="J63" s="27">
        <v>323581.99</v>
      </c>
      <c r="K63" s="27">
        <v>6508.92</v>
      </c>
      <c r="L63" s="27"/>
      <c r="M63" s="27">
        <v>3218.38</v>
      </c>
      <c r="N63" s="27">
        <v>1243.6199999999999</v>
      </c>
      <c r="O63" s="27">
        <v>2746.2</v>
      </c>
      <c r="P63" s="51">
        <v>42318.48</v>
      </c>
      <c r="Q63" s="54">
        <f t="shared" si="1"/>
        <v>624951.42999999993</v>
      </c>
      <c r="R63" s="57">
        <v>19927.899999999998</v>
      </c>
      <c r="S63" s="54">
        <f t="shared" si="2"/>
        <v>644879.32999999996</v>
      </c>
    </row>
    <row r="64" spans="2:19" x14ac:dyDescent="0.35">
      <c r="B64" s="29" t="s">
        <v>44</v>
      </c>
      <c r="C64" s="29" t="s">
        <v>53</v>
      </c>
      <c r="D64" s="27">
        <v>4063.5</v>
      </c>
      <c r="E64" s="27">
        <v>3648.44</v>
      </c>
      <c r="F64" s="27">
        <v>102173.82</v>
      </c>
      <c r="G64" s="27">
        <v>122497.29999999999</v>
      </c>
      <c r="H64" s="27">
        <v>3997.79</v>
      </c>
      <c r="I64" s="27">
        <v>8766.9599999999991</v>
      </c>
      <c r="J64" s="27">
        <v>354555.01</v>
      </c>
      <c r="K64" s="27">
        <v>6589.15</v>
      </c>
      <c r="L64" s="27"/>
      <c r="M64" s="27">
        <v>3633.8</v>
      </c>
      <c r="N64" s="27">
        <v>2122.5100000000002</v>
      </c>
      <c r="O64" s="27">
        <v>2001.43</v>
      </c>
      <c r="P64" s="51">
        <v>50863.08</v>
      </c>
      <c r="Q64" s="54">
        <f t="shared" si="1"/>
        <v>664912.79000000015</v>
      </c>
      <c r="R64" s="57">
        <v>27943.389999999996</v>
      </c>
      <c r="S64" s="54">
        <f t="shared" si="2"/>
        <v>692856.18000000017</v>
      </c>
    </row>
    <row r="65" spans="2:19" x14ac:dyDescent="0.35">
      <c r="B65" s="29" t="s">
        <v>45</v>
      </c>
      <c r="C65" s="29" t="s">
        <v>53</v>
      </c>
      <c r="D65" s="27">
        <v>4707.99</v>
      </c>
      <c r="E65" s="27">
        <v>4164.9399999999996</v>
      </c>
      <c r="F65" s="27">
        <v>129487.69</v>
      </c>
      <c r="G65" s="27">
        <v>145960.69999999998</v>
      </c>
      <c r="H65" s="27">
        <v>7718.34</v>
      </c>
      <c r="I65" s="27">
        <v>11375.44</v>
      </c>
      <c r="J65" s="27">
        <v>406974.78</v>
      </c>
      <c r="K65" s="27">
        <v>7949.95</v>
      </c>
      <c r="L65" s="27"/>
      <c r="M65" s="27">
        <v>2255.4699999999998</v>
      </c>
      <c r="N65" s="27">
        <v>1374</v>
      </c>
      <c r="O65" s="27">
        <v>2391.1999999999998</v>
      </c>
      <c r="P65" s="51">
        <v>57334.33</v>
      </c>
      <c r="Q65" s="54">
        <f t="shared" si="1"/>
        <v>781694.82999999984</v>
      </c>
      <c r="R65" s="57">
        <v>27046.84</v>
      </c>
      <c r="S65" s="54">
        <f t="shared" si="2"/>
        <v>808741.66999999981</v>
      </c>
    </row>
    <row r="66" spans="2:19" x14ac:dyDescent="0.35">
      <c r="B66" s="29" t="s">
        <v>46</v>
      </c>
      <c r="C66" s="29" t="s">
        <v>53</v>
      </c>
      <c r="D66" s="27">
        <v>7421.85</v>
      </c>
      <c r="E66" s="27">
        <v>4077.3900000000003</v>
      </c>
      <c r="F66" s="27">
        <v>110961.69</v>
      </c>
      <c r="G66" s="27">
        <v>109794.08</v>
      </c>
      <c r="H66" s="27">
        <v>5314.37</v>
      </c>
      <c r="I66" s="27">
        <v>10208.1</v>
      </c>
      <c r="J66" s="27">
        <v>386335.41</v>
      </c>
      <c r="K66" s="27">
        <v>8355.44</v>
      </c>
      <c r="L66" s="27"/>
      <c r="M66" s="27">
        <v>2479.9</v>
      </c>
      <c r="N66" s="27">
        <v>1839.28</v>
      </c>
      <c r="O66" s="27">
        <v>2252.04</v>
      </c>
      <c r="P66" s="51">
        <v>49297.52</v>
      </c>
      <c r="Q66" s="54">
        <f t="shared" si="1"/>
        <v>698337.07000000007</v>
      </c>
      <c r="R66" s="57">
        <v>29983.120000000003</v>
      </c>
      <c r="S66" s="54">
        <f t="shared" si="2"/>
        <v>728320.19000000006</v>
      </c>
    </row>
    <row r="67" spans="2:19" x14ac:dyDescent="0.35">
      <c r="B67" s="29" t="s">
        <v>47</v>
      </c>
      <c r="C67" s="29" t="s">
        <v>53</v>
      </c>
      <c r="D67" s="27">
        <v>5097.2299999999996</v>
      </c>
      <c r="E67" s="27">
        <v>4029.6499999999996</v>
      </c>
      <c r="F67" s="27">
        <v>120041.05</v>
      </c>
      <c r="G67" s="27">
        <v>128739.23</v>
      </c>
      <c r="H67" s="27">
        <v>5844.93</v>
      </c>
      <c r="I67" s="27">
        <v>10973.87</v>
      </c>
      <c r="J67" s="27">
        <v>381297.91</v>
      </c>
      <c r="K67" s="27">
        <v>6036.46</v>
      </c>
      <c r="L67" s="27"/>
      <c r="M67" s="27">
        <v>3518.24</v>
      </c>
      <c r="N67" s="27">
        <v>1810.74</v>
      </c>
      <c r="O67" s="27">
        <v>1169.47</v>
      </c>
      <c r="P67" s="51">
        <v>52742.16</v>
      </c>
      <c r="Q67" s="54">
        <f t="shared" si="1"/>
        <v>721300.94</v>
      </c>
      <c r="R67" s="57">
        <v>27548.43</v>
      </c>
      <c r="S67" s="54">
        <f t="shared" si="2"/>
        <v>748849.37</v>
      </c>
    </row>
    <row r="68" spans="2:19" x14ac:dyDescent="0.35">
      <c r="B68" s="29" t="s">
        <v>48</v>
      </c>
      <c r="C68" s="29" t="s">
        <v>53</v>
      </c>
      <c r="D68" s="27">
        <v>6830.64</v>
      </c>
      <c r="E68" s="27">
        <v>5563.9500000000007</v>
      </c>
      <c r="F68" s="27">
        <v>107796.34</v>
      </c>
      <c r="G68" s="27">
        <v>106502.97</v>
      </c>
      <c r="H68" s="27">
        <v>6364.97</v>
      </c>
      <c r="I68" s="27">
        <v>9480.51</v>
      </c>
      <c r="J68" s="27">
        <v>344050.17</v>
      </c>
      <c r="K68" s="27">
        <v>9262.06</v>
      </c>
      <c r="L68" s="27"/>
      <c r="M68" s="27">
        <v>3312.88</v>
      </c>
      <c r="N68" s="27">
        <v>1990.93</v>
      </c>
      <c r="O68" s="27">
        <v>3647.42</v>
      </c>
      <c r="P68" s="51">
        <v>46530.89</v>
      </c>
      <c r="Q68" s="54">
        <f t="shared" si="1"/>
        <v>651333.73000000021</v>
      </c>
      <c r="R68" s="57">
        <v>23103.33</v>
      </c>
      <c r="S68" s="54">
        <f t="shared" si="2"/>
        <v>674437.06000000017</v>
      </c>
    </row>
    <row r="69" spans="2:19" x14ac:dyDescent="0.35">
      <c r="B69" s="29" t="s">
        <v>49</v>
      </c>
      <c r="C69" s="29" t="s">
        <v>53</v>
      </c>
      <c r="D69" s="27">
        <v>5530.11</v>
      </c>
      <c r="E69" s="27">
        <v>2244.6999999999998</v>
      </c>
      <c r="F69" s="27">
        <v>111239.82</v>
      </c>
      <c r="G69" s="27">
        <v>77395.569999999992</v>
      </c>
      <c r="H69" s="27">
        <v>6532.03</v>
      </c>
      <c r="I69" s="27">
        <v>7750.98</v>
      </c>
      <c r="J69" s="27">
        <v>344161.19</v>
      </c>
      <c r="K69" s="27">
        <v>8860.6200000000008</v>
      </c>
      <c r="L69" s="27"/>
      <c r="M69" s="27">
        <v>3043.24</v>
      </c>
      <c r="N69" s="27">
        <v>1717.79</v>
      </c>
      <c r="O69" s="27">
        <v>1953.56</v>
      </c>
      <c r="P69" s="51">
        <v>44538.73</v>
      </c>
      <c r="Q69" s="56">
        <f t="shared" si="1"/>
        <v>614968.34000000008</v>
      </c>
      <c r="R69" s="56">
        <v>28809.19</v>
      </c>
      <c r="S69" s="56">
        <f t="shared" si="2"/>
        <v>643777.53</v>
      </c>
    </row>
  </sheetData>
  <mergeCells count="1">
    <mergeCell ref="B8:Q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32D1F193C8145927F7FC220D4A6EA" ma:contentTypeVersion="15" ma:contentTypeDescription="Create a new document." ma:contentTypeScope="" ma:versionID="f7fb10bd417711feae0ccb2cf092afd6">
  <xsd:schema xmlns:xsd="http://www.w3.org/2001/XMLSchema" xmlns:xs="http://www.w3.org/2001/XMLSchema" xmlns:p="http://schemas.microsoft.com/office/2006/metadata/properties" xmlns:ns2="ab618fd4-0eec-4503-8b45-86ae85b72bfd" xmlns:ns3="e30322df-4678-4aa1-a580-43db0ad4dc19" targetNamespace="http://schemas.microsoft.com/office/2006/metadata/properties" ma:root="true" ma:fieldsID="7678a3990cd071b667816a9162025085" ns2:_="" ns3:_="">
    <xsd:import namespace="ab618fd4-0eec-4503-8b45-86ae85b72bfd"/>
    <xsd:import namespace="e30322df-4678-4aa1-a580-43db0ad4dc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siz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618fd4-0eec-4503-8b45-86ae85b72b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ize" ma:index="22" nillable="true" ma:displayName="size" ma:internalName="siz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322df-4678-4aa1-a580-43db0ad4dc1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07d6fb04-c374-4e7c-9cd8-9fc40ff0ca84}" ma:internalName="TaxCatchAll" ma:showField="CatchAllData" ma:web="e30322df-4678-4aa1-a580-43db0ad4dc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322df-4678-4aa1-a580-43db0ad4dc19" xsi:nil="true"/>
    <size xmlns="ab618fd4-0eec-4503-8b45-86ae85b72bfd" xsi:nil="true"/>
    <lcf76f155ced4ddcb4097134ff3c332f xmlns="ab618fd4-0eec-4503-8b45-86ae85b72bf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273056-4E21-4CC6-9035-D63F3B349C24}"/>
</file>

<file path=customXml/itemProps2.xml><?xml version="1.0" encoding="utf-8"?>
<ds:datastoreItem xmlns:ds="http://schemas.openxmlformats.org/officeDocument/2006/customXml" ds:itemID="{8CA95637-E78D-40AF-9C7E-EBB200B54897}"/>
</file>

<file path=customXml/itemProps3.xml><?xml version="1.0" encoding="utf-8"?>
<ds:datastoreItem xmlns:ds="http://schemas.openxmlformats.org/officeDocument/2006/customXml" ds:itemID="{96CC4D43-C495-4509-9802-972A869895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 Data</vt:lpstr>
      <vt:lpstr>Check of Data Totals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William H (CS)</dc:creator>
  <cp:lastModifiedBy>Leavitt, Benjamin (CS)</cp:lastModifiedBy>
  <dcterms:created xsi:type="dcterms:W3CDTF">2025-07-24T15:46:45Z</dcterms:created>
  <dcterms:modified xsi:type="dcterms:W3CDTF">2025-09-04T22:05:34Z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0x0101006F132D1F193C8145927F7FC220D4A6EA</vt:lpwstr>
  </property>
</Properties>
</file>